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贫" sheetId="4" r:id="rId1"/>
  </sheets>
  <definedNames>
    <definedName name="_xlnm._FilterDatabase" localSheetId="0" hidden="1">贫!$A$4:$BU$91</definedName>
    <definedName name="_xlnm.Print_Area" localSheetId="0">贫!$A$1:$W$91</definedName>
    <definedName name="_xlnm.Print_Titles" localSheetId="0">贫!$2:$4</definedName>
  </definedNames>
  <calcPr calcId="125725"/>
</workbook>
</file>

<file path=xl/calcChain.xml><?xml version="1.0" encoding="utf-8"?>
<calcChain xmlns="http://schemas.openxmlformats.org/spreadsheetml/2006/main">
  <c r="O91" i="4"/>
  <c r="Q91" s="1"/>
  <c r="N91"/>
  <c r="P91" s="1"/>
  <c r="O90"/>
  <c r="Q90" s="1"/>
  <c r="N90"/>
  <c r="P90" s="1"/>
  <c r="O89"/>
  <c r="Q89" s="1"/>
  <c r="N89"/>
  <c r="P89" s="1"/>
  <c r="O88"/>
  <c r="Q88" s="1"/>
  <c r="N88"/>
  <c r="P88" s="1"/>
  <c r="Q87"/>
  <c r="O87"/>
  <c r="N87"/>
  <c r="P87" s="1"/>
  <c r="O86"/>
  <c r="Q86" s="1"/>
  <c r="N86"/>
  <c r="P86" s="1"/>
  <c r="O85"/>
  <c r="Q85" s="1"/>
  <c r="N85"/>
  <c r="P85" s="1"/>
  <c r="O84"/>
  <c r="Q84" s="1"/>
  <c r="N84"/>
  <c r="P84" s="1"/>
  <c r="O83"/>
  <c r="Q83" s="1"/>
  <c r="N83"/>
  <c r="P83" s="1"/>
  <c r="O82"/>
  <c r="Q82" s="1"/>
  <c r="N82"/>
  <c r="P82" s="1"/>
  <c r="O81"/>
  <c r="Q81" s="1"/>
  <c r="N81"/>
  <c r="P81" s="1"/>
  <c r="O80"/>
  <c r="Q80" s="1"/>
  <c r="N80"/>
  <c r="P80" s="1"/>
  <c r="P79"/>
  <c r="O79"/>
  <c r="Q79" s="1"/>
  <c r="N79"/>
  <c r="O78"/>
  <c r="Q78" s="1"/>
  <c r="N78"/>
  <c r="P78" s="1"/>
  <c r="O77"/>
  <c r="Q77" s="1"/>
  <c r="N77"/>
  <c r="P77" s="1"/>
  <c r="O76"/>
  <c r="Q76" s="1"/>
  <c r="N76"/>
  <c r="P76" s="1"/>
  <c r="O75"/>
  <c r="Q75" s="1"/>
  <c r="N75"/>
  <c r="P75" s="1"/>
  <c r="R75" s="1"/>
  <c r="O74"/>
  <c r="Q74" s="1"/>
  <c r="N74"/>
  <c r="P74" s="1"/>
  <c r="O73"/>
  <c r="Q73" s="1"/>
  <c r="N73"/>
  <c r="P73" s="1"/>
  <c r="R73" s="1"/>
  <c r="O72"/>
  <c r="Q72" s="1"/>
  <c r="N72"/>
  <c r="P72" s="1"/>
  <c r="O71"/>
  <c r="Q71" s="1"/>
  <c r="N71"/>
  <c r="P71" s="1"/>
  <c r="O70"/>
  <c r="Q70" s="1"/>
  <c r="N70"/>
  <c r="P70" s="1"/>
  <c r="O69"/>
  <c r="Q69" s="1"/>
  <c r="N69"/>
  <c r="P69" s="1"/>
  <c r="P68"/>
  <c r="O68"/>
  <c r="Q68" s="1"/>
  <c r="N68"/>
  <c r="Q67"/>
  <c r="P67"/>
  <c r="O67"/>
  <c r="N67"/>
  <c r="O66"/>
  <c r="Q66" s="1"/>
  <c r="N66"/>
  <c r="P66" s="1"/>
  <c r="O65"/>
  <c r="Q65" s="1"/>
  <c r="N65"/>
  <c r="P65" s="1"/>
  <c r="R65" s="1"/>
  <c r="P64"/>
  <c r="O64"/>
  <c r="Q64" s="1"/>
  <c r="N64"/>
  <c r="O63"/>
  <c r="Q63" s="1"/>
  <c r="N63"/>
  <c r="P63" s="1"/>
  <c r="O62"/>
  <c r="Q62" s="1"/>
  <c r="N62"/>
  <c r="P62" s="1"/>
  <c r="O61"/>
  <c r="Q61" s="1"/>
  <c r="N61"/>
  <c r="P61" s="1"/>
  <c r="O60"/>
  <c r="Q60" s="1"/>
  <c r="N60"/>
  <c r="P60" s="1"/>
  <c r="O59"/>
  <c r="Q59" s="1"/>
  <c r="N59"/>
  <c r="P59" s="1"/>
  <c r="O58"/>
  <c r="Q58" s="1"/>
  <c r="N58"/>
  <c r="P58" s="1"/>
  <c r="O57"/>
  <c r="Q57" s="1"/>
  <c r="N57"/>
  <c r="P57" s="1"/>
  <c r="O56"/>
  <c r="Q56" s="1"/>
  <c r="N56"/>
  <c r="P56" s="1"/>
  <c r="Q55"/>
  <c r="O55"/>
  <c r="N55"/>
  <c r="P55" s="1"/>
  <c r="O54"/>
  <c r="Q54" s="1"/>
  <c r="N54"/>
  <c r="P54" s="1"/>
  <c r="O53"/>
  <c r="Q53" s="1"/>
  <c r="N53"/>
  <c r="P53" s="1"/>
  <c r="O52"/>
  <c r="Q52" s="1"/>
  <c r="N52"/>
  <c r="P52" s="1"/>
  <c r="O51"/>
  <c r="Q51" s="1"/>
  <c r="N51"/>
  <c r="P51" s="1"/>
  <c r="O50"/>
  <c r="Q50" s="1"/>
  <c r="N50"/>
  <c r="P50" s="1"/>
  <c r="O49"/>
  <c r="Q49" s="1"/>
  <c r="N49"/>
  <c r="P49" s="1"/>
  <c r="O48"/>
  <c r="Q48" s="1"/>
  <c r="N48"/>
  <c r="P48" s="1"/>
  <c r="P47"/>
  <c r="O47"/>
  <c r="Q47" s="1"/>
  <c r="N47"/>
  <c r="O46"/>
  <c r="Q46" s="1"/>
  <c r="N46"/>
  <c r="P46" s="1"/>
  <c r="O45"/>
  <c r="Q45" s="1"/>
  <c r="N45"/>
  <c r="P45" s="1"/>
  <c r="O44"/>
  <c r="Q44" s="1"/>
  <c r="N44"/>
  <c r="P44" s="1"/>
  <c r="O43"/>
  <c r="Q43" s="1"/>
  <c r="N43"/>
  <c r="P43" s="1"/>
  <c r="R43" s="1"/>
  <c r="O42"/>
  <c r="Q42" s="1"/>
  <c r="N42"/>
  <c r="P42" s="1"/>
  <c r="O41"/>
  <c r="Q41" s="1"/>
  <c r="N41"/>
  <c r="P41" s="1"/>
  <c r="R41" s="1"/>
  <c r="O40"/>
  <c r="Q40" s="1"/>
  <c r="N40"/>
  <c r="P40" s="1"/>
  <c r="O39"/>
  <c r="Q39" s="1"/>
  <c r="N39"/>
  <c r="P39" s="1"/>
  <c r="Q38"/>
  <c r="O38"/>
  <c r="N38"/>
  <c r="P38" s="1"/>
  <c r="O37"/>
  <c r="Q37" s="1"/>
  <c r="N37"/>
  <c r="P37" s="1"/>
  <c r="O36"/>
  <c r="Q36" s="1"/>
  <c r="N36"/>
  <c r="P36" s="1"/>
  <c r="P35"/>
  <c r="O35"/>
  <c r="Q35" s="1"/>
  <c r="N35"/>
  <c r="P34"/>
  <c r="O34"/>
  <c r="Q34" s="1"/>
  <c r="N34"/>
  <c r="O33"/>
  <c r="Q33" s="1"/>
  <c r="N33"/>
  <c r="P33" s="1"/>
  <c r="O32"/>
  <c r="Q32" s="1"/>
  <c r="N32"/>
  <c r="P32" s="1"/>
  <c r="O31"/>
  <c r="Q31" s="1"/>
  <c r="N31"/>
  <c r="P31" s="1"/>
  <c r="O30"/>
  <c r="Q30" s="1"/>
  <c r="N30"/>
  <c r="P30" s="1"/>
  <c r="O29"/>
  <c r="Q29" s="1"/>
  <c r="N29"/>
  <c r="P29" s="1"/>
  <c r="O28"/>
  <c r="Q28" s="1"/>
  <c r="N28"/>
  <c r="P28" s="1"/>
  <c r="O27"/>
  <c r="Q27" s="1"/>
  <c r="N27"/>
  <c r="P27" s="1"/>
  <c r="O26"/>
  <c r="Q26" s="1"/>
  <c r="N26"/>
  <c r="P26" s="1"/>
  <c r="O25"/>
  <c r="Q25" s="1"/>
  <c r="N25"/>
  <c r="P25" s="1"/>
  <c r="O24"/>
  <c r="Q24" s="1"/>
  <c r="N24"/>
  <c r="P24" s="1"/>
  <c r="R24" s="1"/>
  <c r="O23"/>
  <c r="Q23" s="1"/>
  <c r="N23"/>
  <c r="P23" s="1"/>
  <c r="O22"/>
  <c r="Q22" s="1"/>
  <c r="N22"/>
  <c r="P22" s="1"/>
  <c r="O21"/>
  <c r="Q21" s="1"/>
  <c r="N21"/>
  <c r="P21" s="1"/>
  <c r="O20"/>
  <c r="Q20" s="1"/>
  <c r="N20"/>
  <c r="P20" s="1"/>
  <c r="O19"/>
  <c r="Q19" s="1"/>
  <c r="N19"/>
  <c r="P19" s="1"/>
  <c r="Q18"/>
  <c r="O18"/>
  <c r="N18"/>
  <c r="P18" s="1"/>
  <c r="R18" s="1"/>
  <c r="O17"/>
  <c r="Q17" s="1"/>
  <c r="N17"/>
  <c r="P17" s="1"/>
  <c r="O16"/>
  <c r="Q16" s="1"/>
  <c r="N16"/>
  <c r="P16" s="1"/>
  <c r="R16" s="1"/>
  <c r="P15"/>
  <c r="O15"/>
  <c r="Q15" s="1"/>
  <c r="N15"/>
  <c r="P14"/>
  <c r="O14"/>
  <c r="Q14" s="1"/>
  <c r="N14"/>
  <c r="O13"/>
  <c r="Q13" s="1"/>
  <c r="N13"/>
  <c r="P13" s="1"/>
  <c r="O12"/>
  <c r="Q12" s="1"/>
  <c r="N12"/>
  <c r="P12" s="1"/>
  <c r="O11"/>
  <c r="Q11" s="1"/>
  <c r="N11"/>
  <c r="P11" s="1"/>
  <c r="O10"/>
  <c r="Q10" s="1"/>
  <c r="N10"/>
  <c r="P10" s="1"/>
  <c r="O9"/>
  <c r="Q9" s="1"/>
  <c r="N9"/>
  <c r="P9" s="1"/>
  <c r="O8"/>
  <c r="Q8" s="1"/>
  <c r="N8"/>
  <c r="P8" s="1"/>
  <c r="O7"/>
  <c r="Q7" s="1"/>
  <c r="N7"/>
  <c r="P7" s="1"/>
  <c r="Q6"/>
  <c r="O6"/>
  <c r="N6"/>
  <c r="P6" s="1"/>
  <c r="U5"/>
  <c r="T5"/>
  <c r="K5"/>
  <c r="R51" l="1"/>
  <c r="R83"/>
  <c r="R39"/>
  <c r="R49"/>
  <c r="R57"/>
  <c r="R59"/>
  <c r="R67"/>
  <c r="R81"/>
  <c r="R89"/>
  <c r="R91"/>
  <c r="R8"/>
  <c r="R32"/>
  <c r="R55"/>
  <c r="R87"/>
  <c r="R34"/>
  <c r="R71"/>
  <c r="R22"/>
  <c r="R6"/>
  <c r="R38"/>
  <c r="R10"/>
  <c r="R26"/>
  <c r="R12"/>
  <c r="R28"/>
  <c r="R45"/>
  <c r="R61"/>
  <c r="R77"/>
  <c r="R14"/>
  <c r="R20"/>
  <c r="R30"/>
  <c r="R36"/>
  <c r="R47"/>
  <c r="R53"/>
  <c r="R63"/>
  <c r="R69"/>
  <c r="R79"/>
  <c r="R85"/>
  <c r="R17"/>
  <c r="R21"/>
  <c r="R46"/>
  <c r="R54"/>
  <c r="R58"/>
  <c r="R62"/>
  <c r="R70"/>
  <c r="R74"/>
  <c r="R90"/>
  <c r="R9"/>
  <c r="R13"/>
  <c r="R25"/>
  <c r="R29"/>
  <c r="R33"/>
  <c r="R37"/>
  <c r="R42"/>
  <c r="R50"/>
  <c r="R66"/>
  <c r="R78"/>
  <c r="R82"/>
  <c r="R86"/>
  <c r="Q5"/>
  <c r="R7"/>
  <c r="R11"/>
  <c r="R15"/>
  <c r="R19"/>
  <c r="R23"/>
  <c r="R27"/>
  <c r="R31"/>
  <c r="R35"/>
  <c r="R40"/>
  <c r="R44"/>
  <c r="R48"/>
  <c r="R52"/>
  <c r="R56"/>
  <c r="R60"/>
  <c r="R64"/>
  <c r="R68"/>
  <c r="R72"/>
  <c r="R76"/>
  <c r="R80"/>
  <c r="R84"/>
  <c r="R88"/>
</calcChain>
</file>

<file path=xl/sharedStrings.xml><?xml version="1.0" encoding="utf-8"?>
<sst xmlns="http://schemas.openxmlformats.org/spreadsheetml/2006/main" count="889" uniqueCount="326">
  <si>
    <r>
      <rPr>
        <b/>
        <sz val="14"/>
        <color theme="1"/>
        <rFont val="宋体"/>
        <family val="3"/>
        <charset val="134"/>
      </rPr>
      <t>附件</t>
    </r>
    <r>
      <rPr>
        <b/>
        <sz val="14"/>
        <color theme="1"/>
        <rFont val="Times New Roman"/>
        <family val="1"/>
      </rPr>
      <t>4</t>
    </r>
  </si>
  <si>
    <r>
      <rPr>
        <sz val="20"/>
        <rFont val="Times New Roman"/>
        <family val="1"/>
      </rPr>
      <t>2020</t>
    </r>
    <r>
      <rPr>
        <sz val="20"/>
        <rFont val="方正小标宋_GBK"/>
        <charset val="134"/>
      </rPr>
      <t>年村道公路安全生命防护工程中央车购税投资建议计划表</t>
    </r>
  </si>
  <si>
    <t>序号</t>
  </si>
  <si>
    <t>项目所在行政区划</t>
  </si>
  <si>
    <t>建制村</t>
  </si>
  <si>
    <t>建制村编号</t>
  </si>
  <si>
    <t>项目信息</t>
  </si>
  <si>
    <r>
      <rPr>
        <b/>
        <sz val="9"/>
        <color theme="1"/>
        <rFont val="宋体"/>
        <family val="3"/>
        <charset val="134"/>
      </rPr>
      <t>隐患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宋体"/>
        <family val="3"/>
        <charset val="134"/>
      </rPr>
      <t>里程</t>
    </r>
    <r>
      <rPr>
        <b/>
        <sz val="9"/>
        <color theme="1"/>
        <rFont val="Times New Roman"/>
        <family val="1"/>
      </rPr>
      <t xml:space="preserve">
(</t>
    </r>
    <r>
      <rPr>
        <b/>
        <sz val="9"/>
        <color theme="1"/>
        <rFont val="宋体"/>
        <family val="3"/>
        <charset val="134"/>
      </rPr>
      <t>公里</t>
    </r>
    <r>
      <rPr>
        <b/>
        <sz val="9"/>
        <color theme="1"/>
        <rFont val="Times New Roman"/>
        <family val="1"/>
      </rPr>
      <t>)</t>
    </r>
  </si>
  <si>
    <t>建设年限</t>
  </si>
  <si>
    <r>
      <rPr>
        <b/>
        <sz val="9"/>
        <color theme="1"/>
        <rFont val="宋体"/>
        <family val="3"/>
        <charset val="134"/>
      </rPr>
      <t>总投资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宋体"/>
        <family val="3"/>
        <charset val="134"/>
      </rPr>
      <t>（万元）</t>
    </r>
  </si>
  <si>
    <r>
      <rPr>
        <b/>
        <sz val="9"/>
        <color theme="1"/>
        <rFont val="Times New Roman"/>
        <family val="1"/>
      </rPr>
      <t>2020</t>
    </r>
    <r>
      <rPr>
        <b/>
        <sz val="9"/>
        <color theme="1"/>
        <rFont val="宋体"/>
        <family val="3"/>
        <charset val="134"/>
      </rPr>
      <t>年车购税投资计划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宋体"/>
        <family val="3"/>
        <charset val="134"/>
      </rPr>
      <t>（万元）</t>
    </r>
  </si>
  <si>
    <t>本次计划建议安排中央车购税资金（万元）</t>
  </si>
  <si>
    <t>本次计划建议安排（万元）</t>
  </si>
  <si>
    <r>
      <rPr>
        <b/>
        <sz val="9"/>
        <color theme="1"/>
        <rFont val="宋体"/>
        <family val="3"/>
        <charset val="134"/>
      </rPr>
      <t>主要建设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宋体"/>
        <family val="3"/>
        <charset val="134"/>
      </rPr>
      <t>内容</t>
    </r>
  </si>
  <si>
    <t>是否属于扶贫项目</t>
  </si>
  <si>
    <t>是否属贫困县涉农资金统筹范围</t>
  </si>
  <si>
    <t>备注</t>
  </si>
  <si>
    <t xml:space="preserve"> </t>
  </si>
  <si>
    <r>
      <rPr>
        <b/>
        <sz val="9"/>
        <color theme="1"/>
        <rFont val="宋体"/>
        <family val="3"/>
        <charset val="134"/>
      </rPr>
      <t>县</t>
    </r>
    <r>
      <rPr>
        <b/>
        <sz val="9"/>
        <color theme="1"/>
        <rFont val="Times New Roman"/>
        <family val="1"/>
      </rPr>
      <t xml:space="preserve">
(</t>
    </r>
    <r>
      <rPr>
        <b/>
        <sz val="9"/>
        <color theme="1"/>
        <rFont val="宋体"/>
        <family val="3"/>
        <charset val="134"/>
      </rPr>
      <t>市区</t>
    </r>
    <r>
      <rPr>
        <b/>
        <sz val="9"/>
        <color theme="1"/>
        <rFont val="Times New Roman"/>
        <family val="1"/>
      </rPr>
      <t>)</t>
    </r>
  </si>
  <si>
    <t>乡镇</t>
  </si>
  <si>
    <t>路线名称</t>
  </si>
  <si>
    <t>路线编码</t>
  </si>
  <si>
    <t>起点桩号</t>
  </si>
  <si>
    <t>止点桩号</t>
  </si>
  <si>
    <t>开工年</t>
  </si>
  <si>
    <t>完工年</t>
  </si>
  <si>
    <t>总计</t>
  </si>
  <si>
    <t>综合防护</t>
  </si>
  <si>
    <t>是</t>
  </si>
  <si>
    <r>
      <rPr>
        <sz val="12"/>
        <rFont val="宋体"/>
        <family val="3"/>
        <charset val="134"/>
      </rPr>
      <t>贫</t>
    </r>
  </si>
  <si>
    <t>云台村</t>
  </si>
  <si>
    <t>太平村</t>
  </si>
  <si>
    <t>田垭村</t>
  </si>
  <si>
    <t>莲池村</t>
  </si>
  <si>
    <t>清泉村</t>
  </si>
  <si>
    <t>中华村道</t>
  </si>
  <si>
    <t>金龙村</t>
  </si>
  <si>
    <t>石龙村</t>
  </si>
  <si>
    <t>否</t>
  </si>
  <si>
    <r>
      <rPr>
        <sz val="12"/>
        <rFont val="宋体"/>
        <family val="3"/>
        <charset val="134"/>
      </rPr>
      <t>非贫</t>
    </r>
  </si>
  <si>
    <t>全胜村</t>
  </si>
  <si>
    <t>白果乡</t>
  </si>
  <si>
    <t>新场村</t>
  </si>
  <si>
    <t>石盘村</t>
  </si>
  <si>
    <t>水磨村</t>
  </si>
  <si>
    <t>新华村</t>
  </si>
  <si>
    <t>红星村</t>
  </si>
  <si>
    <t>肖家村</t>
  </si>
  <si>
    <t>中华村</t>
  </si>
  <si>
    <t>黄龙乡</t>
  </si>
  <si>
    <t>广元市</t>
  </si>
  <si>
    <t>白鹤村</t>
  </si>
  <si>
    <t>龙门村</t>
  </si>
  <si>
    <t>柳垭村</t>
  </si>
  <si>
    <t>元坝镇</t>
  </si>
  <si>
    <t>朝天区</t>
  </si>
  <si>
    <t>朝天镇</t>
  </si>
  <si>
    <t>明月村</t>
  </si>
  <si>
    <t>明月村道</t>
  </si>
  <si>
    <t>C028510812</t>
  </si>
  <si>
    <t>军师村</t>
  </si>
  <si>
    <t>重岩至军师</t>
  </si>
  <si>
    <t>C603510812</t>
  </si>
  <si>
    <t>陈家乡</t>
  </si>
  <si>
    <t>梯子岩村</t>
  </si>
  <si>
    <t>梯子岩村道</t>
  </si>
  <si>
    <t>C400510812</t>
  </si>
  <si>
    <t>柿子岭村</t>
  </si>
  <si>
    <t>柿子岭村村道</t>
  </si>
  <si>
    <t>C034510812</t>
  </si>
  <si>
    <t>银广村</t>
  </si>
  <si>
    <t>柿子岭村道</t>
  </si>
  <si>
    <t>C389510812</t>
  </si>
  <si>
    <t>大滩镇</t>
  </si>
  <si>
    <t>茅坪村</t>
  </si>
  <si>
    <t>茅坪村道</t>
  </si>
  <si>
    <t>CB15510812</t>
  </si>
  <si>
    <t>两河口乡</t>
  </si>
  <si>
    <t>永平村</t>
  </si>
  <si>
    <t>永平村道</t>
  </si>
  <si>
    <t>CR045510812</t>
  </si>
  <si>
    <t>临溪乡</t>
  </si>
  <si>
    <t>柳垭村村道</t>
  </si>
  <si>
    <t>C068510812</t>
  </si>
  <si>
    <t>桃树村</t>
  </si>
  <si>
    <t>桃树村道</t>
  </si>
  <si>
    <t>C077510812</t>
  </si>
  <si>
    <t>麻柳乡</t>
  </si>
  <si>
    <t>黄小村</t>
  </si>
  <si>
    <t>黄小村道</t>
  </si>
  <si>
    <t>C535510812</t>
  </si>
  <si>
    <t>石板村</t>
  </si>
  <si>
    <t>石板村道</t>
  </si>
  <si>
    <t>CU025510812</t>
  </si>
  <si>
    <t>平溪乡</t>
  </si>
  <si>
    <t>金龙村村道</t>
  </si>
  <si>
    <t>C214510812</t>
  </si>
  <si>
    <t>青林乡</t>
  </si>
  <si>
    <t>葛家村</t>
  </si>
  <si>
    <t>葛家村村道</t>
  </si>
  <si>
    <t>C299510812</t>
  </si>
  <si>
    <t>汪家乡</t>
  </si>
  <si>
    <t>水观村</t>
  </si>
  <si>
    <t>水观村道</t>
  </si>
  <si>
    <t>C109510812</t>
  </si>
  <si>
    <t>小安乡</t>
  </si>
  <si>
    <t>全胜村道</t>
  </si>
  <si>
    <t>C223510812</t>
  </si>
  <si>
    <t>小安村</t>
  </si>
  <si>
    <t>小安村村道</t>
  </si>
  <si>
    <t>C222510812</t>
  </si>
  <si>
    <t>文昌村</t>
  </si>
  <si>
    <t>小临路</t>
  </si>
  <si>
    <t>CZ43510812</t>
  </si>
  <si>
    <t>宣河镇</t>
  </si>
  <si>
    <t>白钟村</t>
  </si>
  <si>
    <t>白钟村村道</t>
  </si>
  <si>
    <t>C251510812</t>
  </si>
  <si>
    <t>龙门村村道</t>
  </si>
  <si>
    <t>C256510812</t>
  </si>
  <si>
    <t>清泉村村道</t>
  </si>
  <si>
    <t>C584510812</t>
  </si>
  <si>
    <t>旭光村</t>
  </si>
  <si>
    <t>旭光村到</t>
  </si>
  <si>
    <t>CN02510812</t>
  </si>
  <si>
    <t>羊木镇</t>
  </si>
  <si>
    <t>青白村</t>
  </si>
  <si>
    <t>青白村村道</t>
  </si>
  <si>
    <t>C456510812</t>
  </si>
  <si>
    <t>兰坝村</t>
  </si>
  <si>
    <t>兰坝村村道</t>
  </si>
  <si>
    <t>C581510812</t>
  </si>
  <si>
    <t>中子镇</t>
  </si>
  <si>
    <t>岚垭村</t>
  </si>
  <si>
    <t>岚垭村道</t>
  </si>
  <si>
    <t>C264510812</t>
  </si>
  <si>
    <t>小屯村</t>
  </si>
  <si>
    <t>小屯村村道</t>
  </si>
  <si>
    <t>C269510812</t>
  </si>
  <si>
    <t>利州区</t>
  </si>
  <si>
    <t>宝轮镇</t>
  </si>
  <si>
    <r>
      <rPr>
        <sz val="10"/>
        <color theme="1"/>
        <rFont val="宋体"/>
        <family val="3"/>
        <charset val="134"/>
      </rPr>
      <t>马桑窝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田垭村委</t>
    </r>
  </si>
  <si>
    <t>C112510802</t>
  </si>
  <si>
    <t>梨树村</t>
  </si>
  <si>
    <r>
      <rPr>
        <sz val="10"/>
        <color theme="1"/>
        <rFont val="宋体"/>
        <family val="3"/>
        <charset val="134"/>
      </rPr>
      <t>红星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梨树</t>
    </r>
  </si>
  <si>
    <t>C040510802</t>
  </si>
  <si>
    <t>小岭村</t>
  </si>
  <si>
    <r>
      <rPr>
        <sz val="10"/>
        <color theme="1"/>
        <rFont val="宋体"/>
        <family val="3"/>
        <charset val="134"/>
      </rPr>
      <t>红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小路</t>
    </r>
  </si>
  <si>
    <t>C039510802</t>
  </si>
  <si>
    <r>
      <rPr>
        <sz val="10"/>
        <color theme="1"/>
        <rFont val="宋体"/>
        <family val="3"/>
        <charset val="134"/>
      </rPr>
      <t>刘家河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红星</t>
    </r>
  </si>
  <si>
    <t>C038510802</t>
  </si>
  <si>
    <r>
      <rPr>
        <sz val="10"/>
        <color theme="1"/>
        <rFont val="宋体"/>
        <family val="3"/>
        <charset val="134"/>
      </rPr>
      <t>昭纸厂</t>
    </r>
    <r>
      <rPr>
        <sz val="10"/>
        <color theme="1"/>
        <rFont val="Times New Roman"/>
        <family val="1"/>
      </rPr>
      <t>-G108</t>
    </r>
  </si>
  <si>
    <t>C173510802</t>
  </si>
  <si>
    <t>白龙村</t>
  </si>
  <si>
    <r>
      <rPr>
        <sz val="10"/>
        <color theme="1"/>
        <rFont val="Times New Roman"/>
        <family val="1"/>
      </rPr>
      <t>G108-</t>
    </r>
    <r>
      <rPr>
        <sz val="10"/>
        <color theme="1"/>
        <rFont val="宋体"/>
        <family val="3"/>
        <charset val="134"/>
      </rPr>
      <t>白龙村</t>
    </r>
  </si>
  <si>
    <t>C043510802</t>
  </si>
  <si>
    <r>
      <rPr>
        <sz val="10"/>
        <color theme="1"/>
        <rFont val="Times New Roman"/>
        <family val="1"/>
      </rPr>
      <t>G108-</t>
    </r>
    <r>
      <rPr>
        <sz val="10"/>
        <color theme="1"/>
        <rFont val="宋体"/>
        <family val="3"/>
        <charset val="134"/>
      </rPr>
      <t>肖家村</t>
    </r>
  </si>
  <si>
    <t>C044510802</t>
  </si>
  <si>
    <t>左家村</t>
  </si>
  <si>
    <r>
      <rPr>
        <sz val="10"/>
        <color theme="1"/>
        <rFont val="宋体"/>
        <family val="3"/>
        <charset val="134"/>
      </rPr>
      <t>左家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樊家岩</t>
    </r>
  </si>
  <si>
    <t>C497510802</t>
  </si>
  <si>
    <t>昭化区</t>
  </si>
  <si>
    <t>山溪村</t>
  </si>
  <si>
    <t>三溪村道</t>
  </si>
  <si>
    <t>C124510811</t>
  </si>
  <si>
    <t>柏林沟镇</t>
  </si>
  <si>
    <t>白马村</t>
  </si>
  <si>
    <t>明安村路</t>
  </si>
  <si>
    <t>C718510811</t>
  </si>
  <si>
    <t>冯家坪村</t>
  </si>
  <si>
    <t>冯家坪村路</t>
  </si>
  <si>
    <t>C719510811</t>
  </si>
  <si>
    <t>大朝乡</t>
  </si>
  <si>
    <t>牛头村</t>
  </si>
  <si>
    <t>牛头村道</t>
  </si>
  <si>
    <t>C204510811</t>
  </si>
  <si>
    <t>新凡村</t>
  </si>
  <si>
    <t>新繁村村道</t>
  </si>
  <si>
    <t>C207510811</t>
  </si>
  <si>
    <t>五堆村</t>
  </si>
  <si>
    <t>五堆村道</t>
  </si>
  <si>
    <t>C209510811</t>
  </si>
  <si>
    <t>孟江村</t>
  </si>
  <si>
    <t>孟江村村道</t>
  </si>
  <si>
    <t>C213510811</t>
  </si>
  <si>
    <t>云台村道</t>
  </si>
  <si>
    <t>C324510811</t>
  </si>
  <si>
    <t>丁家乡</t>
  </si>
  <si>
    <t>双龙村</t>
  </si>
  <si>
    <r>
      <rPr>
        <sz val="10"/>
        <color theme="1"/>
        <rFont val="宋体"/>
        <family val="3"/>
        <charset val="134"/>
      </rPr>
      <t>双龙村道</t>
    </r>
    <r>
      <rPr>
        <sz val="10"/>
        <color theme="1"/>
        <rFont val="Times New Roman"/>
        <family val="1"/>
      </rPr>
      <t>2</t>
    </r>
  </si>
  <si>
    <t>C329510811</t>
  </si>
  <si>
    <t>虎跳镇</t>
  </si>
  <si>
    <t>东岩村</t>
  </si>
  <si>
    <t>东岩村村道</t>
  </si>
  <si>
    <t>C223510811</t>
  </si>
  <si>
    <t>樟树村</t>
  </si>
  <si>
    <t>樟树村道</t>
  </si>
  <si>
    <t>C226510811</t>
  </si>
  <si>
    <t>水磨村道</t>
  </si>
  <si>
    <t>C260510811</t>
  </si>
  <si>
    <t>红林村</t>
  </si>
  <si>
    <t>红林村道</t>
  </si>
  <si>
    <t>C560510811</t>
  </si>
  <si>
    <t>普照村</t>
  </si>
  <si>
    <t>普照村道</t>
  </si>
  <si>
    <t>C561510811</t>
  </si>
  <si>
    <t>太平村道</t>
  </si>
  <si>
    <t>C563510811</t>
  </si>
  <si>
    <t>晋贤乡</t>
  </si>
  <si>
    <t>中山村</t>
  </si>
  <si>
    <r>
      <rPr>
        <sz val="10"/>
        <color theme="1"/>
        <rFont val="宋体"/>
        <family val="3"/>
        <charset val="134"/>
      </rPr>
      <t>中山村道</t>
    </r>
    <r>
      <rPr>
        <sz val="10"/>
        <color theme="1"/>
        <rFont val="Times New Roman"/>
        <family val="1"/>
      </rPr>
      <t>2</t>
    </r>
  </si>
  <si>
    <t>C110510811</t>
  </si>
  <si>
    <r>
      <rPr>
        <sz val="10"/>
        <color theme="1"/>
        <rFont val="宋体"/>
        <family val="3"/>
        <charset val="134"/>
      </rPr>
      <t>道角村道</t>
    </r>
    <r>
      <rPr>
        <sz val="10"/>
        <color theme="1"/>
        <rFont val="Times New Roman"/>
        <family val="1"/>
      </rPr>
      <t>3</t>
    </r>
  </si>
  <si>
    <t>C908510811</t>
  </si>
  <si>
    <t>新华村道</t>
  </si>
  <si>
    <t>C483510811</t>
  </si>
  <si>
    <t>保民村</t>
  </si>
  <si>
    <r>
      <rPr>
        <sz val="10"/>
        <color theme="1"/>
        <rFont val="宋体"/>
        <family val="3"/>
        <charset val="134"/>
      </rPr>
      <t>保民村道</t>
    </r>
    <r>
      <rPr>
        <sz val="10"/>
        <color theme="1"/>
        <rFont val="Times New Roman"/>
        <family val="1"/>
      </rPr>
      <t>6</t>
    </r>
  </si>
  <si>
    <t>C918510811</t>
  </si>
  <si>
    <t>柳桥乡</t>
  </si>
  <si>
    <t>柳桥村</t>
  </si>
  <si>
    <t>康乐路</t>
  </si>
  <si>
    <t>C007510811</t>
  </si>
  <si>
    <t>明觉乡</t>
  </si>
  <si>
    <t>帽壳村</t>
  </si>
  <si>
    <t>帽壳村道</t>
  </si>
  <si>
    <t>C103510811</t>
  </si>
  <si>
    <t>五房村</t>
  </si>
  <si>
    <t>五房村道</t>
  </si>
  <si>
    <t>C530510811</t>
  </si>
  <si>
    <t>华峰村</t>
  </si>
  <si>
    <t>华锋村道</t>
  </si>
  <si>
    <t>C524510811</t>
  </si>
  <si>
    <t>磨滩镇</t>
  </si>
  <si>
    <t>金包村</t>
  </si>
  <si>
    <t>金包村道</t>
  </si>
  <si>
    <t>C345510811</t>
  </si>
  <si>
    <t>C346510811</t>
  </si>
  <si>
    <t>碧松村</t>
  </si>
  <si>
    <t>碧松村道</t>
  </si>
  <si>
    <t>C352510811</t>
  </si>
  <si>
    <t>佛岩村</t>
  </si>
  <si>
    <t>佛岩村道</t>
  </si>
  <si>
    <t>C354510811</t>
  </si>
  <si>
    <t>百胜村</t>
  </si>
  <si>
    <t>百家坝路</t>
  </si>
  <si>
    <t>C484510811</t>
  </si>
  <si>
    <t>磨滩村</t>
  </si>
  <si>
    <t>磨滩村道</t>
  </si>
  <si>
    <t>C669510811</t>
  </si>
  <si>
    <t>青牛乡</t>
  </si>
  <si>
    <t>莲池村道</t>
  </si>
  <si>
    <t>C244510811</t>
  </si>
  <si>
    <t>南流村</t>
  </si>
  <si>
    <t>南流村道</t>
  </si>
  <si>
    <t>C248510811</t>
  </si>
  <si>
    <t>苏山村</t>
  </si>
  <si>
    <t>苏山村道</t>
  </si>
  <si>
    <t>C515510811</t>
  </si>
  <si>
    <t>清水乡</t>
  </si>
  <si>
    <t>艺丰村</t>
  </si>
  <si>
    <t>艺丰村道</t>
  </si>
  <si>
    <t>C287510811</t>
  </si>
  <si>
    <t>艺丰村村道</t>
  </si>
  <si>
    <t>C749510811</t>
  </si>
  <si>
    <t>清凉村</t>
  </si>
  <si>
    <t>清凉村村道</t>
  </si>
  <si>
    <t>C748510811</t>
  </si>
  <si>
    <t>沙坝乡</t>
  </si>
  <si>
    <t>长梁村</t>
  </si>
  <si>
    <t>长粱村道</t>
  </si>
  <si>
    <t>C185510811</t>
  </si>
  <si>
    <t>红寨村</t>
  </si>
  <si>
    <t>红寨村道</t>
  </si>
  <si>
    <t>C400510811</t>
  </si>
  <si>
    <t>照壁村</t>
  </si>
  <si>
    <t>照壁村路</t>
  </si>
  <si>
    <t>C771510811</t>
  </si>
  <si>
    <t>石井铺乡</t>
  </si>
  <si>
    <t>新场村道（百亩大地至冯家阁）</t>
  </si>
  <si>
    <t>C467510811</t>
  </si>
  <si>
    <t>太公镇</t>
  </si>
  <si>
    <t>玄真村</t>
  </si>
  <si>
    <t>玄真村道</t>
  </si>
  <si>
    <t>C296510811</t>
  </si>
  <si>
    <t>红卫村</t>
  </si>
  <si>
    <t>红卫村村道</t>
  </si>
  <si>
    <t>C427510811</t>
  </si>
  <si>
    <t>王家镇</t>
  </si>
  <si>
    <t>金峨村</t>
  </si>
  <si>
    <t>夏家坝至水库</t>
  </si>
  <si>
    <t>C909510811</t>
  </si>
  <si>
    <t>文村乡</t>
  </si>
  <si>
    <t>银峰村</t>
  </si>
  <si>
    <t>银丰村道</t>
  </si>
  <si>
    <t>C326510811</t>
  </si>
  <si>
    <t>助国村</t>
  </si>
  <si>
    <t>助国村道</t>
  </si>
  <si>
    <t>C334510811</t>
  </si>
  <si>
    <t>助国村路</t>
  </si>
  <si>
    <t>C686510811</t>
  </si>
  <si>
    <t>香溪乡</t>
  </si>
  <si>
    <t>白鹤村道</t>
  </si>
  <si>
    <t>C271510811</t>
  </si>
  <si>
    <t>元林村</t>
  </si>
  <si>
    <t>元林村道</t>
  </si>
  <si>
    <t>C278510811</t>
  </si>
  <si>
    <t>长坝村</t>
  </si>
  <si>
    <t>510811100200</t>
  </si>
  <si>
    <t>杨家湾路</t>
  </si>
  <si>
    <t>C029510811</t>
  </si>
  <si>
    <t>中梁村</t>
  </si>
  <si>
    <t>510811100205</t>
  </si>
  <si>
    <r>
      <rPr>
        <sz val="10"/>
        <color theme="1"/>
        <rFont val="宋体"/>
        <family val="3"/>
        <charset val="134"/>
      </rPr>
      <t>中粱村道</t>
    </r>
    <r>
      <rPr>
        <sz val="10"/>
        <color theme="1"/>
        <rFont val="Times New Roman"/>
        <family val="1"/>
      </rPr>
      <t>2</t>
    </r>
  </si>
  <si>
    <t>C133510811</t>
  </si>
  <si>
    <t>昭化镇</t>
  </si>
  <si>
    <t>鸭浮村</t>
  </si>
  <si>
    <t>鸭浮村村道</t>
  </si>
  <si>
    <t>C162510811</t>
  </si>
  <si>
    <t>石盘村路</t>
  </si>
  <si>
    <t>C849510811</t>
  </si>
  <si>
    <t>坪雾村</t>
  </si>
  <si>
    <t>平雾村路</t>
  </si>
  <si>
    <t>C853510811</t>
  </si>
  <si>
    <t>崖浮村路</t>
  </si>
  <si>
    <t>C847510811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</si>
</sst>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7" formatCode="_ &quot;￥&quot;* #,##0.00_ ;_ &quot;￥&quot;* \-#,##0.00_ ;_ &quot;￥&quot;* &quot;-&quot;??_ ;_ @_ "/>
    <numFmt numFmtId="179" formatCode="0_);[Red]\(0\)"/>
    <numFmt numFmtId="181" formatCode="0.0_ "/>
    <numFmt numFmtId="182" formatCode="\K0\+000_ "/>
    <numFmt numFmtId="183" formatCode="0_ "/>
    <numFmt numFmtId="184" formatCode="0.00_ "/>
    <numFmt numFmtId="185" formatCode="\K000\+000"/>
    <numFmt numFmtId="188" formatCode="\k0\+000"/>
  </numFmts>
  <fonts count="35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name val="Times New Roman"/>
      <family val="1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family val="1"/>
    </font>
    <font>
      <b/>
      <sz val="8"/>
      <color theme="1"/>
      <name val="宋体"/>
      <charset val="134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宋体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9"/>
      <name val="Tahoma"/>
      <family val="2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20"/>
      <name val="方正小标宋_GBK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5">
    <xf numFmtId="0" fontId="0" fillId="0" borderId="0">
      <alignment vertical="center"/>
    </xf>
    <xf numFmtId="0" fontId="31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8" fillId="0" borderId="0"/>
    <xf numFmtId="0" fontId="18" fillId="0" borderId="0"/>
    <xf numFmtId="9" fontId="31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31" fillId="0" borderId="0">
      <alignment vertical="center"/>
    </xf>
    <xf numFmtId="0" fontId="18" fillId="0" borderId="0"/>
    <xf numFmtId="0" fontId="31" fillId="0" borderId="0"/>
    <xf numFmtId="0" fontId="19" fillId="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top"/>
      <protection locked="0"/>
    </xf>
    <xf numFmtId="0" fontId="25" fillId="0" borderId="0">
      <alignment vertical="top"/>
      <protection locked="0"/>
    </xf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31" fillId="0" borderId="0">
      <alignment vertical="center"/>
    </xf>
    <xf numFmtId="0" fontId="18" fillId="0" borderId="0"/>
    <xf numFmtId="0" fontId="1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18" fillId="0" borderId="0"/>
    <xf numFmtId="0" fontId="18" fillId="0" borderId="0"/>
    <xf numFmtId="0" fontId="18" fillId="0" borderId="0" applyProtection="0"/>
    <xf numFmtId="0" fontId="18" fillId="0" borderId="0"/>
    <xf numFmtId="0" fontId="18" fillId="0" borderId="0" applyProtection="0"/>
    <xf numFmtId="0" fontId="18" fillId="0" borderId="0"/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18" fillId="0" borderId="0"/>
    <xf numFmtId="0" fontId="2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31" fillId="0" borderId="0"/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8" fillId="0" borderId="0"/>
    <xf numFmtId="0" fontId="31" fillId="0" borderId="0">
      <alignment vertical="center"/>
    </xf>
    <xf numFmtId="0" fontId="18" fillId="0" borderId="0"/>
    <xf numFmtId="0" fontId="31" fillId="0" borderId="0">
      <alignment vertical="center"/>
    </xf>
    <xf numFmtId="0" fontId="18" fillId="0" borderId="0"/>
    <xf numFmtId="0" fontId="31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0" fontId="22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7" fontId="31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" fillId="0" borderId="0"/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81" fontId="5" fillId="0" borderId="0" xfId="0" applyNumberFormat="1" applyFont="1" applyBorder="1" applyAlignment="1">
      <alignment vertical="center"/>
    </xf>
    <xf numFmtId="181" fontId="5" fillId="0" borderId="0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9" fillId="0" borderId="1" xfId="6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 shrinkToFit="1"/>
    </xf>
    <xf numFmtId="49" fontId="9" fillId="0" borderId="1" xfId="60" applyNumberFormat="1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81" fontId="11" fillId="0" borderId="1" xfId="60" applyNumberFormat="1" applyFont="1" applyFill="1" applyBorder="1" applyAlignment="1">
      <alignment horizontal="center" vertical="center"/>
    </xf>
    <xf numFmtId="185" fontId="9" fillId="2" borderId="1" xfId="60" applyNumberFormat="1" applyFont="1" applyFill="1" applyBorder="1" applyAlignment="1">
      <alignment horizontal="center" vertical="center" wrapText="1"/>
    </xf>
    <xf numFmtId="182" fontId="15" fillId="0" borderId="1" xfId="0" applyNumberFormat="1" applyFont="1" applyFill="1" applyBorder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2" fontId="1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4" fontId="15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4" fontId="16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81" fontId="16" fillId="0" borderId="1" xfId="6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183" fontId="16" fillId="0" borderId="1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18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88" fontId="12" fillId="0" borderId="1" xfId="0" applyNumberFormat="1" applyFont="1" applyFill="1" applyBorder="1" applyAlignment="1">
      <alignment horizontal="center" vertical="center" wrapText="1"/>
    </xf>
    <xf numFmtId="188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1" fontId="7" fillId="0" borderId="3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49" fontId="10" fillId="0" borderId="1" xfId="60" applyNumberFormat="1" applyFont="1" applyFill="1" applyBorder="1" applyAlignment="1">
      <alignment horizontal="center" vertical="center" wrapText="1"/>
    </xf>
    <xf numFmtId="0" fontId="10" fillId="2" borderId="1" xfId="60" applyFont="1" applyFill="1" applyBorder="1" applyAlignment="1">
      <alignment horizontal="center" vertical="center" wrapText="1"/>
    </xf>
    <xf numFmtId="181" fontId="11" fillId="0" borderId="1" xfId="60" applyNumberFormat="1" applyFont="1" applyFill="1" applyBorder="1" applyAlignment="1">
      <alignment horizontal="center" vertical="center"/>
    </xf>
    <xf numFmtId="181" fontId="13" fillId="0" borderId="1" xfId="6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9" fontId="11" fillId="0" borderId="1" xfId="60" applyNumberFormat="1" applyFont="1" applyFill="1" applyBorder="1" applyAlignment="1">
      <alignment horizontal="center" vertical="center"/>
    </xf>
    <xf numFmtId="179" fontId="13" fillId="0" borderId="1" xfId="60" applyNumberFormat="1" applyFont="1" applyFill="1" applyBorder="1" applyAlignment="1">
      <alignment horizontal="center" vertical="center"/>
    </xf>
    <xf numFmtId="181" fontId="9" fillId="0" borderId="1" xfId="60" applyNumberFormat="1" applyFont="1" applyFill="1" applyBorder="1" applyAlignment="1">
      <alignment horizontal="center" vertical="center" wrapText="1"/>
    </xf>
    <xf numFmtId="181" fontId="10" fillId="0" borderId="1" xfId="60" applyNumberFormat="1" applyFont="1" applyFill="1" applyBorder="1" applyAlignment="1">
      <alignment horizontal="center" vertical="center" wrapText="1"/>
    </xf>
    <xf numFmtId="181" fontId="9" fillId="0" borderId="1" xfId="90" applyNumberFormat="1" applyFont="1" applyFill="1" applyBorder="1" applyAlignment="1">
      <alignment horizontal="center" vertical="center" wrapText="1"/>
    </xf>
    <xf numFmtId="181" fontId="10" fillId="0" borderId="1" xfId="90" applyNumberFormat="1" applyFont="1" applyFill="1" applyBorder="1" applyAlignment="1">
      <alignment horizontal="center" vertical="center" wrapText="1"/>
    </xf>
    <xf numFmtId="0" fontId="10" fillId="0" borderId="1" xfId="9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 shrinkToFit="1"/>
    </xf>
    <xf numFmtId="0" fontId="10" fillId="0" borderId="1" xfId="60" applyFont="1" applyFill="1" applyBorder="1" applyAlignment="1">
      <alignment horizontal="center" vertical="center" wrapText="1" shrinkToFit="1"/>
    </xf>
    <xf numFmtId="0" fontId="9" fillId="0" borderId="1" xfId="90" applyFont="1" applyFill="1" applyBorder="1" applyAlignment="1">
      <alignment horizontal="center" vertical="center" wrapText="1"/>
    </xf>
    <xf numFmtId="0" fontId="9" fillId="0" borderId="7" xfId="60" applyFont="1" applyFill="1" applyBorder="1" applyAlignment="1">
      <alignment horizontal="center" vertical="center" wrapText="1"/>
    </xf>
    <xf numFmtId="0" fontId="10" fillId="0" borderId="7" xfId="60" applyFont="1" applyFill="1" applyBorder="1" applyAlignment="1">
      <alignment horizontal="center" vertical="center" wrapText="1"/>
    </xf>
  </cellXfs>
  <cellStyles count="105">
    <cellStyle name="0,0_x000d__x000a_NA_x000d__x000a_" xfId="8"/>
    <cellStyle name="0,0_x005f_x000d__x005f_x000a_NA_x005f_x000d__x005f_x000a_ 3 2 3 2" xfId="4"/>
    <cellStyle name="20% - 强调文字颜色 5 4 6 2" xfId="13"/>
    <cellStyle name="40% - 强调文字颜色 2 2" xfId="12"/>
    <cellStyle name="Normal" xfId="20"/>
    <cellStyle name="Normal 2" xfId="14"/>
    <cellStyle name="Normal 3" xfId="15"/>
    <cellStyle name="百分比 2" xfId="2"/>
    <cellStyle name="百分比 3" xfId="21"/>
    <cellStyle name="百分比 4" xfId="6"/>
    <cellStyle name="差 2" xfId="22"/>
    <cellStyle name="常规" xfId="0" builtinId="0"/>
    <cellStyle name="常规 10" xfId="18"/>
    <cellStyle name="常规 10 2 21" xfId="24"/>
    <cellStyle name="常规 10 4" xfId="25"/>
    <cellStyle name="常规 10 5" xfId="11"/>
    <cellStyle name="常规 11" xfId="27"/>
    <cellStyle name="常规 12" xfId="29"/>
    <cellStyle name="常规 13" xfId="31"/>
    <cellStyle name="常规 13 2 2" xfId="32"/>
    <cellStyle name="常规 13 3" xfId="33"/>
    <cellStyle name="常规 14" xfId="35"/>
    <cellStyle name="常规 14 2" xfId="36"/>
    <cellStyle name="常规 14 2 2" xfId="37"/>
    <cellStyle name="常规 14 2 3" xfId="38"/>
    <cellStyle name="常规 14 3" xfId="39"/>
    <cellStyle name="常规 14 4" xfId="40"/>
    <cellStyle name="常规 14 9" xfId="41"/>
    <cellStyle name="常规 15" xfId="43"/>
    <cellStyle name="常规 15 2" xfId="44"/>
    <cellStyle name="常规 15 4" xfId="45"/>
    <cellStyle name="常规 15 6" xfId="46"/>
    <cellStyle name="常规 16" xfId="48"/>
    <cellStyle name="常规 16 2" xfId="17"/>
    <cellStyle name="常规 16 3" xfId="26"/>
    <cellStyle name="常规 16 4" xfId="28"/>
    <cellStyle name="常规 16 5" xfId="30"/>
    <cellStyle name="常规 16 6" xfId="34"/>
    <cellStyle name="常规 17" xfId="50"/>
    <cellStyle name="常规 18" xfId="52"/>
    <cellStyle name="常规 18 2" xfId="53"/>
    <cellStyle name="常规 18 4" xfId="54"/>
    <cellStyle name="常规 18 5" xfId="55"/>
    <cellStyle name="常规 18 6" xfId="56"/>
    <cellStyle name="常规 19" xfId="58"/>
    <cellStyle name="常规 2" xfId="59"/>
    <cellStyle name="常规 2 12 3" xfId="60"/>
    <cellStyle name="常规 2 12 3 2" xfId="23"/>
    <cellStyle name="常规 2 2" xfId="61"/>
    <cellStyle name="常规 2 2 2 2" xfId="62"/>
    <cellStyle name="常规 2 3 2" xfId="63"/>
    <cellStyle name="常规 2 6 2" xfId="65"/>
    <cellStyle name="常规 20" xfId="42"/>
    <cellStyle name="常规 21" xfId="47"/>
    <cellStyle name="常规 21 2" xfId="16"/>
    <cellStyle name="常规 22" xfId="49"/>
    <cellStyle name="常规 22 2" xfId="66"/>
    <cellStyle name="常规 22 3" xfId="67"/>
    <cellStyle name="常规 22 5" xfId="68"/>
    <cellStyle name="常规 23" xfId="51"/>
    <cellStyle name="常规 24" xfId="57"/>
    <cellStyle name="常规 24 2" xfId="69"/>
    <cellStyle name="常规 25" xfId="70"/>
    <cellStyle name="常规 25 3" xfId="71"/>
    <cellStyle name="常规 26" xfId="9"/>
    <cellStyle name="常规 27" xfId="72"/>
    <cellStyle name="常规 27 2" xfId="73"/>
    <cellStyle name="常规 28" xfId="74"/>
    <cellStyle name="常规 3" xfId="76"/>
    <cellStyle name="常规 3 12" xfId="77"/>
    <cellStyle name="常规 3 14" xfId="1"/>
    <cellStyle name="常规 3 15" xfId="78"/>
    <cellStyle name="常规 3 16" xfId="79"/>
    <cellStyle name="常规 3 17" xfId="80"/>
    <cellStyle name="常规 3 2" xfId="81"/>
    <cellStyle name="常规 3 3" xfId="82"/>
    <cellStyle name="常规 3 3 2" xfId="83"/>
    <cellStyle name="常规 3 4" xfId="84"/>
    <cellStyle name="常规 3 7" xfId="85"/>
    <cellStyle name="常规 3 8" xfId="86"/>
    <cellStyle name="常规 4" xfId="87"/>
    <cellStyle name="常规 4 2 2 3" xfId="5"/>
    <cellStyle name="常规 4 4" xfId="88"/>
    <cellStyle name="常规 4 7 3 3 2 16 8" xfId="64"/>
    <cellStyle name="常规 4 7 4 20 6" xfId="75"/>
    <cellStyle name="常规 45" xfId="89"/>
    <cellStyle name="常规 5" xfId="90"/>
    <cellStyle name="常规 5 2 2" xfId="7"/>
    <cellStyle name="常规 5_附件泸州市村道公路安全隐患排查情况表1" xfId="91"/>
    <cellStyle name="常规 6" xfId="3"/>
    <cellStyle name="常规 6 3" xfId="92"/>
    <cellStyle name="常规 7" xfId="93"/>
    <cellStyle name="常规 7 2" xfId="94"/>
    <cellStyle name="常规 8" xfId="95"/>
    <cellStyle name="常规 8 3" xfId="10"/>
    <cellStyle name="常规 9" xfId="96"/>
    <cellStyle name="常规 9 2" xfId="97"/>
    <cellStyle name="常规 9 5" xfId="98"/>
    <cellStyle name="常规 9 6" xfId="99"/>
    <cellStyle name="常规 9 7" xfId="100"/>
    <cellStyle name="常规 9 8" xfId="101"/>
    <cellStyle name="货币 2" xfId="102"/>
    <cellStyle name="千位分隔 2" xfId="103"/>
    <cellStyle name="适中 2" xfId="19"/>
    <cellStyle name="样式 1" xfId="104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91"/>
  <sheetViews>
    <sheetView tabSelected="1" view="pageBreakPreview" zoomScaleNormal="89" zoomScaleSheetLayoutView="100" workbookViewId="0">
      <pane ySplit="5" topLeftCell="A6" activePane="bottomLeft" state="frozen"/>
      <selection pane="bottomLeft" activeCell="A92" sqref="A92:XFD2108"/>
    </sheetView>
  </sheetViews>
  <sheetFormatPr defaultColWidth="9" defaultRowHeight="15"/>
  <cols>
    <col min="1" max="1" width="5.875" style="4" customWidth="1"/>
    <col min="2" max="2" width="9.125" style="4" customWidth="1"/>
    <col min="3" max="4" width="10.375" style="4" customWidth="1"/>
    <col min="5" max="5" width="13" style="4" customWidth="1"/>
    <col min="6" max="6" width="21.25" style="5" hidden="1" customWidth="1"/>
    <col min="7" max="7" width="20.75" style="4" hidden="1" customWidth="1"/>
    <col min="8" max="8" width="11" style="4" customWidth="1"/>
    <col min="9" max="10" width="9" style="4"/>
    <col min="11" max="11" width="7.5" style="6" customWidth="1"/>
    <col min="12" max="13" width="9" style="7" hidden="1" customWidth="1"/>
    <col min="14" max="14" width="14.25" style="7" hidden="1" customWidth="1"/>
    <col min="15" max="15" width="11.75" style="7" hidden="1" customWidth="1"/>
    <col min="16" max="16" width="14.25" style="7" hidden="1" customWidth="1"/>
    <col min="17" max="17" width="8.625" style="6" customWidth="1"/>
    <col min="18" max="18" width="10.125" style="5" hidden="1" customWidth="1"/>
    <col min="19" max="19" width="9.125" style="4" customWidth="1"/>
    <col min="20" max="21" width="9" style="4" hidden="1" customWidth="1"/>
    <col min="22" max="22" width="6" style="4" customWidth="1"/>
    <col min="23" max="23" width="9" style="8" hidden="1" customWidth="1"/>
    <col min="24" max="16384" width="9" style="8"/>
  </cols>
  <sheetData>
    <row r="1" spans="1:73" ht="23.1" customHeight="1">
      <c r="A1" s="50" t="s">
        <v>0</v>
      </c>
      <c r="B1" s="50"/>
    </row>
    <row r="2" spans="1:73" s="1" customFormat="1" ht="47.1" customHeight="1">
      <c r="A2" s="51" t="s">
        <v>1</v>
      </c>
      <c r="B2" s="52"/>
      <c r="C2" s="52"/>
      <c r="D2" s="52"/>
      <c r="E2" s="52"/>
      <c r="F2" s="52"/>
      <c r="G2" s="52"/>
      <c r="H2" s="53"/>
      <c r="I2" s="54"/>
      <c r="J2" s="54"/>
      <c r="K2" s="55"/>
      <c r="L2" s="55"/>
      <c r="M2" s="55"/>
      <c r="N2" s="55"/>
      <c r="O2" s="55"/>
      <c r="P2" s="55"/>
      <c r="Q2" s="55"/>
      <c r="R2" s="52"/>
      <c r="S2" s="52"/>
      <c r="T2" s="52"/>
      <c r="U2" s="52"/>
      <c r="V2" s="56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35"/>
    </row>
    <row r="3" spans="1:73" s="2" customFormat="1" ht="24.95" customHeight="1">
      <c r="A3" s="65" t="s">
        <v>2</v>
      </c>
      <c r="B3" s="57" t="s">
        <v>3</v>
      </c>
      <c r="C3" s="58"/>
      <c r="D3" s="58"/>
      <c r="E3" s="57" t="s">
        <v>4</v>
      </c>
      <c r="F3" s="67" t="s">
        <v>5</v>
      </c>
      <c r="G3" s="57" t="s">
        <v>6</v>
      </c>
      <c r="H3" s="59"/>
      <c r="I3" s="60"/>
      <c r="J3" s="60"/>
      <c r="K3" s="69" t="s">
        <v>7</v>
      </c>
      <c r="L3" s="61" t="s">
        <v>8</v>
      </c>
      <c r="M3" s="62"/>
      <c r="N3" s="69" t="s">
        <v>9</v>
      </c>
      <c r="O3" s="70" t="s">
        <v>10</v>
      </c>
      <c r="P3" s="71" t="s">
        <v>11</v>
      </c>
      <c r="Q3" s="71" t="s">
        <v>12</v>
      </c>
      <c r="R3" s="73"/>
      <c r="S3" s="74" t="s">
        <v>13</v>
      </c>
      <c r="T3" s="76" t="s">
        <v>14</v>
      </c>
      <c r="U3" s="76" t="s">
        <v>15</v>
      </c>
      <c r="V3" s="77" t="s">
        <v>16</v>
      </c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36"/>
    </row>
    <row r="4" spans="1:73" s="2" customFormat="1" ht="30" customHeight="1">
      <c r="A4" s="66"/>
      <c r="B4" s="9" t="s">
        <v>17</v>
      </c>
      <c r="C4" s="10" t="s">
        <v>18</v>
      </c>
      <c r="D4" s="9" t="s">
        <v>19</v>
      </c>
      <c r="E4" s="58"/>
      <c r="F4" s="68"/>
      <c r="G4" s="9" t="s">
        <v>20</v>
      </c>
      <c r="H4" s="11" t="s">
        <v>21</v>
      </c>
      <c r="I4" s="18" t="s">
        <v>22</v>
      </c>
      <c r="J4" s="18" t="s">
        <v>23</v>
      </c>
      <c r="K4" s="70"/>
      <c r="L4" s="17" t="s">
        <v>24</v>
      </c>
      <c r="M4" s="17" t="s">
        <v>25</v>
      </c>
      <c r="N4" s="70"/>
      <c r="O4" s="70"/>
      <c r="P4" s="72"/>
      <c r="Q4" s="72"/>
      <c r="R4" s="73"/>
      <c r="S4" s="75"/>
      <c r="T4" s="73"/>
      <c r="U4" s="73"/>
      <c r="V4" s="78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36"/>
    </row>
    <row r="5" spans="1:73" s="3" customFormat="1" ht="20.100000000000001" customHeight="1">
      <c r="A5" s="63" t="s">
        <v>26</v>
      </c>
      <c r="B5" s="63"/>
      <c r="C5" s="63"/>
      <c r="D5" s="63"/>
      <c r="E5" s="64"/>
      <c r="F5" s="12"/>
      <c r="G5" s="13"/>
      <c r="H5" s="14"/>
      <c r="I5" s="19"/>
      <c r="J5" s="19"/>
      <c r="K5" s="20">
        <f>SUM(K6:K91)</f>
        <v>397.29999999999984</v>
      </c>
      <c r="L5" s="21"/>
      <c r="M5" s="21"/>
      <c r="N5" s="20">
        <v>155612.29999999999</v>
      </c>
      <c r="O5" s="21">
        <v>52958.5</v>
      </c>
      <c r="P5" s="20">
        <v>155612.29999999999</v>
      </c>
      <c r="Q5" s="20">
        <f>SUM(Q6:Q91)</f>
        <v>2752.2000000000007</v>
      </c>
      <c r="R5" s="27">
        <v>102914.8</v>
      </c>
      <c r="S5" s="13"/>
      <c r="T5" s="13">
        <f>SUM(T6:T91)</f>
        <v>0</v>
      </c>
      <c r="U5" s="13">
        <f>SUM(U6:U91)</f>
        <v>0</v>
      </c>
      <c r="V5" s="28"/>
      <c r="W5" s="29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29"/>
    </row>
    <row r="6" spans="1:73" s="1" customFormat="1" ht="15" customHeight="1">
      <c r="A6" s="15">
        <v>1982</v>
      </c>
      <c r="B6" s="34" t="s">
        <v>50</v>
      </c>
      <c r="C6" s="34" t="s">
        <v>55</v>
      </c>
      <c r="D6" s="34" t="s">
        <v>56</v>
      </c>
      <c r="E6" s="34" t="s">
        <v>57</v>
      </c>
      <c r="F6" s="41">
        <v>510812100208</v>
      </c>
      <c r="G6" s="34" t="s">
        <v>58</v>
      </c>
      <c r="H6" s="16" t="s">
        <v>59</v>
      </c>
      <c r="I6" s="24">
        <v>0</v>
      </c>
      <c r="J6" s="24">
        <v>8700</v>
      </c>
      <c r="K6" s="22">
        <v>8.6999999999999993</v>
      </c>
      <c r="L6" s="23">
        <v>2020</v>
      </c>
      <c r="M6" s="23">
        <v>2020</v>
      </c>
      <c r="N6" s="22">
        <f t="shared" ref="N6:N11" si="0">K6*20</f>
        <v>174</v>
      </c>
      <c r="O6" s="23">
        <f t="shared" ref="O6:O19" si="1">K6*7</f>
        <v>60.899999999999991</v>
      </c>
      <c r="P6" s="22">
        <f t="shared" ref="P6:P38" si="2">N6</f>
        <v>174</v>
      </c>
      <c r="Q6" s="22">
        <f t="shared" ref="Q6:Q11" si="3">O6</f>
        <v>60.899999999999991</v>
      </c>
      <c r="R6" s="31">
        <f t="shared" ref="R6:R38" si="4">P6-Q6</f>
        <v>113.10000000000001</v>
      </c>
      <c r="S6" s="34" t="s">
        <v>27</v>
      </c>
      <c r="T6" s="34" t="s">
        <v>28</v>
      </c>
      <c r="U6" s="34" t="s">
        <v>28</v>
      </c>
      <c r="V6" s="40"/>
      <c r="W6" s="35" t="s">
        <v>29</v>
      </c>
      <c r="X6" s="25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2"/>
    </row>
    <row r="7" spans="1:73" s="1" customFormat="1" ht="15" customHeight="1">
      <c r="A7" s="15">
        <v>1983</v>
      </c>
      <c r="B7" s="34" t="s">
        <v>50</v>
      </c>
      <c r="C7" s="34" t="s">
        <v>55</v>
      </c>
      <c r="D7" s="34" t="s">
        <v>56</v>
      </c>
      <c r="E7" s="34" t="s">
        <v>60</v>
      </c>
      <c r="F7" s="41">
        <v>510812100214</v>
      </c>
      <c r="G7" s="34" t="s">
        <v>61</v>
      </c>
      <c r="H7" s="16" t="s">
        <v>62</v>
      </c>
      <c r="I7" s="24">
        <v>0</v>
      </c>
      <c r="J7" s="24">
        <v>3100</v>
      </c>
      <c r="K7" s="22">
        <v>3.1</v>
      </c>
      <c r="L7" s="23">
        <v>2020</v>
      </c>
      <c r="M7" s="23">
        <v>2020</v>
      </c>
      <c r="N7" s="22">
        <f t="shared" si="0"/>
        <v>62</v>
      </c>
      <c r="O7" s="23">
        <f t="shared" si="1"/>
        <v>21.7</v>
      </c>
      <c r="P7" s="22">
        <f t="shared" si="2"/>
        <v>62</v>
      </c>
      <c r="Q7" s="22">
        <f t="shared" si="3"/>
        <v>21.7</v>
      </c>
      <c r="R7" s="31">
        <f t="shared" si="4"/>
        <v>40.299999999999997</v>
      </c>
      <c r="S7" s="34" t="s">
        <v>27</v>
      </c>
      <c r="T7" s="34" t="s">
        <v>28</v>
      </c>
      <c r="U7" s="34" t="s">
        <v>28</v>
      </c>
      <c r="V7" s="40"/>
      <c r="W7" s="35" t="s">
        <v>29</v>
      </c>
      <c r="X7" s="25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2"/>
    </row>
    <row r="8" spans="1:73" s="1" customFormat="1" ht="15" customHeight="1">
      <c r="A8" s="15">
        <v>1984</v>
      </c>
      <c r="B8" s="34" t="s">
        <v>50</v>
      </c>
      <c r="C8" s="34" t="s">
        <v>55</v>
      </c>
      <c r="D8" s="34" t="s">
        <v>63</v>
      </c>
      <c r="E8" s="34" t="s">
        <v>64</v>
      </c>
      <c r="F8" s="41">
        <v>510812200207</v>
      </c>
      <c r="G8" s="34" t="s">
        <v>65</v>
      </c>
      <c r="H8" s="16" t="s">
        <v>66</v>
      </c>
      <c r="I8" s="24">
        <v>3000</v>
      </c>
      <c r="J8" s="24">
        <v>11100</v>
      </c>
      <c r="K8" s="22">
        <v>8.1</v>
      </c>
      <c r="L8" s="23">
        <v>2020</v>
      </c>
      <c r="M8" s="23">
        <v>2020</v>
      </c>
      <c r="N8" s="22">
        <f t="shared" si="0"/>
        <v>162</v>
      </c>
      <c r="O8" s="23">
        <f t="shared" si="1"/>
        <v>56.699999999999996</v>
      </c>
      <c r="P8" s="22">
        <f t="shared" si="2"/>
        <v>162</v>
      </c>
      <c r="Q8" s="22">
        <f t="shared" si="3"/>
        <v>56.699999999999996</v>
      </c>
      <c r="R8" s="31">
        <f t="shared" si="4"/>
        <v>105.30000000000001</v>
      </c>
      <c r="S8" s="34" t="s">
        <v>27</v>
      </c>
      <c r="T8" s="34" t="s">
        <v>28</v>
      </c>
      <c r="U8" s="34" t="s">
        <v>28</v>
      </c>
      <c r="V8" s="40"/>
      <c r="W8" s="35" t="s">
        <v>29</v>
      </c>
      <c r="X8" s="25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2"/>
    </row>
    <row r="9" spans="1:73" s="1" customFormat="1" ht="15" customHeight="1">
      <c r="A9" s="15">
        <v>1985</v>
      </c>
      <c r="B9" s="34" t="s">
        <v>50</v>
      </c>
      <c r="C9" s="34" t="s">
        <v>55</v>
      </c>
      <c r="D9" s="34" t="s">
        <v>63</v>
      </c>
      <c r="E9" s="34" t="s">
        <v>67</v>
      </c>
      <c r="F9" s="41">
        <v>510812200201</v>
      </c>
      <c r="G9" s="34" t="s">
        <v>68</v>
      </c>
      <c r="H9" s="16" t="s">
        <v>69</v>
      </c>
      <c r="I9" s="24">
        <v>0</v>
      </c>
      <c r="J9" s="24">
        <v>3000</v>
      </c>
      <c r="K9" s="22">
        <v>3</v>
      </c>
      <c r="L9" s="23">
        <v>2020</v>
      </c>
      <c r="M9" s="23">
        <v>2020</v>
      </c>
      <c r="N9" s="22">
        <f t="shared" si="0"/>
        <v>60</v>
      </c>
      <c r="O9" s="23">
        <f t="shared" si="1"/>
        <v>21</v>
      </c>
      <c r="P9" s="22">
        <f t="shared" si="2"/>
        <v>60</v>
      </c>
      <c r="Q9" s="22">
        <f t="shared" si="3"/>
        <v>21</v>
      </c>
      <c r="R9" s="31">
        <f t="shared" si="4"/>
        <v>39</v>
      </c>
      <c r="S9" s="34" t="s">
        <v>27</v>
      </c>
      <c r="T9" s="34" t="s">
        <v>28</v>
      </c>
      <c r="U9" s="34" t="s">
        <v>28</v>
      </c>
      <c r="V9" s="40"/>
      <c r="W9" s="35" t="s">
        <v>29</v>
      </c>
      <c r="X9" s="25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2"/>
    </row>
    <row r="10" spans="1:73" s="1" customFormat="1" ht="15" customHeight="1">
      <c r="A10" s="15">
        <v>1986</v>
      </c>
      <c r="B10" s="34" t="s">
        <v>50</v>
      </c>
      <c r="C10" s="34" t="s">
        <v>55</v>
      </c>
      <c r="D10" s="34" t="s">
        <v>63</v>
      </c>
      <c r="E10" s="34" t="s">
        <v>70</v>
      </c>
      <c r="F10" s="41">
        <v>510812200200</v>
      </c>
      <c r="G10" s="34" t="s">
        <v>71</v>
      </c>
      <c r="H10" s="16" t="s">
        <v>72</v>
      </c>
      <c r="I10" s="24">
        <v>0</v>
      </c>
      <c r="J10" s="24">
        <v>2000</v>
      </c>
      <c r="K10" s="22">
        <v>2</v>
      </c>
      <c r="L10" s="23">
        <v>2020</v>
      </c>
      <c r="M10" s="23">
        <v>2020</v>
      </c>
      <c r="N10" s="22">
        <f t="shared" si="0"/>
        <v>40</v>
      </c>
      <c r="O10" s="23">
        <f t="shared" si="1"/>
        <v>14</v>
      </c>
      <c r="P10" s="22">
        <f t="shared" si="2"/>
        <v>40</v>
      </c>
      <c r="Q10" s="22">
        <f t="shared" si="3"/>
        <v>14</v>
      </c>
      <c r="R10" s="31">
        <f t="shared" si="4"/>
        <v>26</v>
      </c>
      <c r="S10" s="34" t="s">
        <v>27</v>
      </c>
      <c r="T10" s="34" t="s">
        <v>28</v>
      </c>
      <c r="U10" s="34" t="s">
        <v>28</v>
      </c>
      <c r="V10" s="40"/>
      <c r="W10" s="35" t="s">
        <v>29</v>
      </c>
      <c r="X10" s="25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2"/>
    </row>
    <row r="11" spans="1:73" s="1" customFormat="1" ht="15" customHeight="1">
      <c r="A11" s="15">
        <v>1987</v>
      </c>
      <c r="B11" s="34" t="s">
        <v>50</v>
      </c>
      <c r="C11" s="34" t="s">
        <v>55</v>
      </c>
      <c r="D11" s="34" t="s">
        <v>73</v>
      </c>
      <c r="E11" s="34" t="s">
        <v>74</v>
      </c>
      <c r="F11" s="41">
        <v>510812101211</v>
      </c>
      <c r="G11" s="34" t="s">
        <v>75</v>
      </c>
      <c r="H11" s="16" t="s">
        <v>76</v>
      </c>
      <c r="I11" s="24">
        <v>0</v>
      </c>
      <c r="J11" s="24">
        <v>2600</v>
      </c>
      <c r="K11" s="22">
        <v>2.6</v>
      </c>
      <c r="L11" s="23">
        <v>2020</v>
      </c>
      <c r="M11" s="23">
        <v>2020</v>
      </c>
      <c r="N11" s="22">
        <f t="shared" si="0"/>
        <v>52</v>
      </c>
      <c r="O11" s="23">
        <f t="shared" si="1"/>
        <v>18.2</v>
      </c>
      <c r="P11" s="22">
        <f t="shared" si="2"/>
        <v>52</v>
      </c>
      <c r="Q11" s="22">
        <f t="shared" si="3"/>
        <v>18.2</v>
      </c>
      <c r="R11" s="31">
        <f t="shared" si="4"/>
        <v>33.799999999999997</v>
      </c>
      <c r="S11" s="34" t="s">
        <v>27</v>
      </c>
      <c r="T11" s="34" t="s">
        <v>28</v>
      </c>
      <c r="U11" s="34" t="s">
        <v>28</v>
      </c>
      <c r="V11" s="40"/>
      <c r="W11" s="35" t="s">
        <v>29</v>
      </c>
      <c r="X11" s="25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2"/>
    </row>
    <row r="12" spans="1:73" s="1" customFormat="1" ht="15" customHeight="1">
      <c r="A12" s="15">
        <v>1988</v>
      </c>
      <c r="B12" s="34" t="s">
        <v>50</v>
      </c>
      <c r="C12" s="34" t="s">
        <v>55</v>
      </c>
      <c r="D12" s="34" t="s">
        <v>77</v>
      </c>
      <c r="E12" s="34" t="s">
        <v>78</v>
      </c>
      <c r="F12" s="41">
        <v>510812211205</v>
      </c>
      <c r="G12" s="34" t="s">
        <v>79</v>
      </c>
      <c r="H12" s="16" t="s">
        <v>80</v>
      </c>
      <c r="I12" s="24">
        <v>0</v>
      </c>
      <c r="J12" s="24">
        <v>3900</v>
      </c>
      <c r="K12" s="22">
        <v>3.9</v>
      </c>
      <c r="L12" s="23">
        <v>2020</v>
      </c>
      <c r="M12" s="23">
        <v>2020</v>
      </c>
      <c r="N12" s="22">
        <f t="shared" ref="N12:N38" si="5">K12*20</f>
        <v>78</v>
      </c>
      <c r="O12" s="23">
        <f t="shared" si="1"/>
        <v>27.3</v>
      </c>
      <c r="P12" s="22">
        <f t="shared" si="2"/>
        <v>78</v>
      </c>
      <c r="Q12" s="22">
        <f t="shared" ref="Q12:Q38" si="6">O12</f>
        <v>27.3</v>
      </c>
      <c r="R12" s="31">
        <f t="shared" si="4"/>
        <v>50.7</v>
      </c>
      <c r="S12" s="34" t="s">
        <v>27</v>
      </c>
      <c r="T12" s="34" t="s">
        <v>28</v>
      </c>
      <c r="U12" s="34" t="s">
        <v>28</v>
      </c>
      <c r="V12" s="40"/>
      <c r="W12" s="35" t="s">
        <v>29</v>
      </c>
      <c r="X12" s="25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2"/>
    </row>
    <row r="13" spans="1:73" s="1" customFormat="1" ht="15" customHeight="1">
      <c r="A13" s="15">
        <v>1989</v>
      </c>
      <c r="B13" s="34" t="s">
        <v>50</v>
      </c>
      <c r="C13" s="34" t="s">
        <v>55</v>
      </c>
      <c r="D13" s="34" t="s">
        <v>81</v>
      </c>
      <c r="E13" s="34" t="s">
        <v>53</v>
      </c>
      <c r="F13" s="41">
        <v>510812215206</v>
      </c>
      <c r="G13" s="34" t="s">
        <v>82</v>
      </c>
      <c r="H13" s="16" t="s">
        <v>83</v>
      </c>
      <c r="I13" s="24">
        <v>3000</v>
      </c>
      <c r="J13" s="24">
        <v>12900</v>
      </c>
      <c r="K13" s="22">
        <v>9.9</v>
      </c>
      <c r="L13" s="23">
        <v>2020</v>
      </c>
      <c r="M13" s="23">
        <v>2020</v>
      </c>
      <c r="N13" s="22">
        <f t="shared" si="5"/>
        <v>198</v>
      </c>
      <c r="O13" s="23">
        <f t="shared" si="1"/>
        <v>69.3</v>
      </c>
      <c r="P13" s="22">
        <f t="shared" si="2"/>
        <v>198</v>
      </c>
      <c r="Q13" s="22">
        <f t="shared" si="6"/>
        <v>69.3</v>
      </c>
      <c r="R13" s="31">
        <f t="shared" si="4"/>
        <v>128.69999999999999</v>
      </c>
      <c r="S13" s="34" t="s">
        <v>27</v>
      </c>
      <c r="T13" s="34" t="s">
        <v>28</v>
      </c>
      <c r="U13" s="34" t="s">
        <v>28</v>
      </c>
      <c r="V13" s="40"/>
      <c r="W13" s="35" t="s">
        <v>29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35"/>
    </row>
    <row r="14" spans="1:73" s="1" customFormat="1" ht="15" customHeight="1">
      <c r="A14" s="15">
        <v>1990</v>
      </c>
      <c r="B14" s="34" t="s">
        <v>50</v>
      </c>
      <c r="C14" s="34" t="s">
        <v>55</v>
      </c>
      <c r="D14" s="34" t="s">
        <v>81</v>
      </c>
      <c r="E14" s="34" t="s">
        <v>84</v>
      </c>
      <c r="F14" s="41">
        <v>510812215204</v>
      </c>
      <c r="G14" s="34" t="s">
        <v>85</v>
      </c>
      <c r="H14" s="16" t="s">
        <v>86</v>
      </c>
      <c r="I14" s="24">
        <v>0</v>
      </c>
      <c r="J14" s="24">
        <v>6400</v>
      </c>
      <c r="K14" s="22">
        <v>6.4</v>
      </c>
      <c r="L14" s="23">
        <v>2020</v>
      </c>
      <c r="M14" s="23">
        <v>2020</v>
      </c>
      <c r="N14" s="22">
        <f t="shared" si="5"/>
        <v>128</v>
      </c>
      <c r="O14" s="23">
        <f t="shared" si="1"/>
        <v>44.800000000000004</v>
      </c>
      <c r="P14" s="22">
        <f t="shared" si="2"/>
        <v>128</v>
      </c>
      <c r="Q14" s="22">
        <f t="shared" si="6"/>
        <v>44.800000000000004</v>
      </c>
      <c r="R14" s="31">
        <f t="shared" si="4"/>
        <v>83.199999999999989</v>
      </c>
      <c r="S14" s="34" t="s">
        <v>27</v>
      </c>
      <c r="T14" s="34" t="s">
        <v>28</v>
      </c>
      <c r="U14" s="34" t="s">
        <v>28</v>
      </c>
      <c r="V14" s="40"/>
      <c r="W14" s="35" t="s">
        <v>29</v>
      </c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35"/>
    </row>
    <row r="15" spans="1:73" s="1" customFormat="1" ht="15" customHeight="1">
      <c r="A15" s="15">
        <v>1991</v>
      </c>
      <c r="B15" s="34" t="s">
        <v>50</v>
      </c>
      <c r="C15" s="34" t="s">
        <v>55</v>
      </c>
      <c r="D15" s="34" t="s">
        <v>87</v>
      </c>
      <c r="E15" s="34" t="s">
        <v>88</v>
      </c>
      <c r="F15" s="41">
        <v>510812214204</v>
      </c>
      <c r="G15" s="34" t="s">
        <v>89</v>
      </c>
      <c r="H15" s="16" t="s">
        <v>90</v>
      </c>
      <c r="I15" s="24">
        <v>0</v>
      </c>
      <c r="J15" s="24">
        <v>15200</v>
      </c>
      <c r="K15" s="22">
        <v>15.2</v>
      </c>
      <c r="L15" s="23">
        <v>2020</v>
      </c>
      <c r="M15" s="23">
        <v>2020</v>
      </c>
      <c r="N15" s="22">
        <f t="shared" si="5"/>
        <v>304</v>
      </c>
      <c r="O15" s="23">
        <f t="shared" si="1"/>
        <v>106.39999999999999</v>
      </c>
      <c r="P15" s="22">
        <f t="shared" si="2"/>
        <v>304</v>
      </c>
      <c r="Q15" s="22">
        <f t="shared" si="6"/>
        <v>106.39999999999999</v>
      </c>
      <c r="R15" s="31">
        <f t="shared" si="4"/>
        <v>197.60000000000002</v>
      </c>
      <c r="S15" s="34" t="s">
        <v>27</v>
      </c>
      <c r="T15" s="34" t="s">
        <v>28</v>
      </c>
      <c r="U15" s="34" t="s">
        <v>28</v>
      </c>
      <c r="V15" s="40"/>
      <c r="W15" s="35" t="s">
        <v>29</v>
      </c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35"/>
    </row>
    <row r="16" spans="1:73" s="1" customFormat="1" ht="15" customHeight="1">
      <c r="A16" s="15">
        <v>1992</v>
      </c>
      <c r="B16" s="34" t="s">
        <v>50</v>
      </c>
      <c r="C16" s="34" t="s">
        <v>55</v>
      </c>
      <c r="D16" s="34" t="s">
        <v>87</v>
      </c>
      <c r="E16" s="34" t="s">
        <v>91</v>
      </c>
      <c r="F16" s="41">
        <v>510812214206</v>
      </c>
      <c r="G16" s="34" t="s">
        <v>92</v>
      </c>
      <c r="H16" s="16" t="s">
        <v>93</v>
      </c>
      <c r="I16" s="24">
        <v>0</v>
      </c>
      <c r="J16" s="24">
        <v>2700</v>
      </c>
      <c r="K16" s="22">
        <v>2.7</v>
      </c>
      <c r="L16" s="23">
        <v>2020</v>
      </c>
      <c r="M16" s="23">
        <v>2020</v>
      </c>
      <c r="N16" s="22">
        <f t="shared" si="5"/>
        <v>54</v>
      </c>
      <c r="O16" s="23">
        <f t="shared" si="1"/>
        <v>18.900000000000002</v>
      </c>
      <c r="P16" s="22">
        <f t="shared" si="2"/>
        <v>54</v>
      </c>
      <c r="Q16" s="22">
        <f t="shared" si="6"/>
        <v>18.900000000000002</v>
      </c>
      <c r="R16" s="31">
        <f t="shared" si="4"/>
        <v>35.099999999999994</v>
      </c>
      <c r="S16" s="34" t="s">
        <v>27</v>
      </c>
      <c r="T16" s="34" t="s">
        <v>28</v>
      </c>
      <c r="U16" s="34" t="s">
        <v>28</v>
      </c>
      <c r="V16" s="40"/>
      <c r="W16" s="35" t="s">
        <v>29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35"/>
    </row>
    <row r="17" spans="1:73" s="1" customFormat="1" ht="15" customHeight="1">
      <c r="A17" s="15">
        <v>1993</v>
      </c>
      <c r="B17" s="34" t="s">
        <v>50</v>
      </c>
      <c r="C17" s="34" t="s">
        <v>55</v>
      </c>
      <c r="D17" s="34" t="s">
        <v>94</v>
      </c>
      <c r="E17" s="34" t="s">
        <v>36</v>
      </c>
      <c r="F17" s="41">
        <v>510812210204</v>
      </c>
      <c r="G17" s="34" t="s">
        <v>95</v>
      </c>
      <c r="H17" s="16" t="s">
        <v>96</v>
      </c>
      <c r="I17" s="24">
        <v>0</v>
      </c>
      <c r="J17" s="24">
        <v>3400</v>
      </c>
      <c r="K17" s="22">
        <v>3.4</v>
      </c>
      <c r="L17" s="23">
        <v>2020</v>
      </c>
      <c r="M17" s="23">
        <v>2020</v>
      </c>
      <c r="N17" s="22">
        <f t="shared" si="5"/>
        <v>68</v>
      </c>
      <c r="O17" s="23">
        <f t="shared" si="1"/>
        <v>23.8</v>
      </c>
      <c r="P17" s="22">
        <f t="shared" si="2"/>
        <v>68</v>
      </c>
      <c r="Q17" s="22">
        <f t="shared" si="6"/>
        <v>23.8</v>
      </c>
      <c r="R17" s="31">
        <f t="shared" si="4"/>
        <v>44.2</v>
      </c>
      <c r="S17" s="34" t="s">
        <v>27</v>
      </c>
      <c r="T17" s="34" t="s">
        <v>28</v>
      </c>
      <c r="U17" s="34" t="s">
        <v>28</v>
      </c>
      <c r="V17" s="40"/>
      <c r="W17" s="35" t="s">
        <v>29</v>
      </c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35"/>
    </row>
    <row r="18" spans="1:73" s="1" customFormat="1" ht="15" customHeight="1">
      <c r="A18" s="15">
        <v>1994</v>
      </c>
      <c r="B18" s="34" t="s">
        <v>50</v>
      </c>
      <c r="C18" s="34" t="s">
        <v>55</v>
      </c>
      <c r="D18" s="34" t="s">
        <v>97</v>
      </c>
      <c r="E18" s="34" t="s">
        <v>98</v>
      </c>
      <c r="F18" s="41">
        <v>510812209203</v>
      </c>
      <c r="G18" s="34" t="s">
        <v>99</v>
      </c>
      <c r="H18" s="16" t="s">
        <v>100</v>
      </c>
      <c r="I18" s="24">
        <v>0</v>
      </c>
      <c r="J18" s="24">
        <v>2800</v>
      </c>
      <c r="K18" s="22">
        <v>2.8</v>
      </c>
      <c r="L18" s="23">
        <v>2020</v>
      </c>
      <c r="M18" s="23">
        <v>2020</v>
      </c>
      <c r="N18" s="22">
        <f t="shared" si="5"/>
        <v>56</v>
      </c>
      <c r="O18" s="23">
        <f t="shared" si="1"/>
        <v>19.599999999999998</v>
      </c>
      <c r="P18" s="22">
        <f t="shared" si="2"/>
        <v>56</v>
      </c>
      <c r="Q18" s="22">
        <f t="shared" si="6"/>
        <v>19.599999999999998</v>
      </c>
      <c r="R18" s="31">
        <f t="shared" si="4"/>
        <v>36.400000000000006</v>
      </c>
      <c r="S18" s="34" t="s">
        <v>27</v>
      </c>
      <c r="T18" s="34" t="s">
        <v>28</v>
      </c>
      <c r="U18" s="34" t="s">
        <v>28</v>
      </c>
      <c r="V18" s="40"/>
      <c r="W18" s="35" t="s">
        <v>29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35"/>
    </row>
    <row r="19" spans="1:73" s="1" customFormat="1" ht="15" customHeight="1">
      <c r="A19" s="15">
        <v>1995</v>
      </c>
      <c r="B19" s="34" t="s">
        <v>50</v>
      </c>
      <c r="C19" s="34" t="s">
        <v>55</v>
      </c>
      <c r="D19" s="34" t="s">
        <v>101</v>
      </c>
      <c r="E19" s="34" t="s">
        <v>102</v>
      </c>
      <c r="F19" s="41">
        <v>510812213202</v>
      </c>
      <c r="G19" s="34" t="s">
        <v>103</v>
      </c>
      <c r="H19" s="16" t="s">
        <v>104</v>
      </c>
      <c r="I19" s="24">
        <v>0</v>
      </c>
      <c r="J19" s="24">
        <v>4400</v>
      </c>
      <c r="K19" s="22">
        <v>4.4000000000000004</v>
      </c>
      <c r="L19" s="23">
        <v>2020</v>
      </c>
      <c r="M19" s="23">
        <v>2020</v>
      </c>
      <c r="N19" s="22">
        <f t="shared" si="5"/>
        <v>88</v>
      </c>
      <c r="O19" s="23">
        <f t="shared" si="1"/>
        <v>30.800000000000004</v>
      </c>
      <c r="P19" s="22">
        <f t="shared" si="2"/>
        <v>88</v>
      </c>
      <c r="Q19" s="22">
        <f t="shared" si="6"/>
        <v>30.800000000000004</v>
      </c>
      <c r="R19" s="31">
        <f t="shared" si="4"/>
        <v>57.199999999999996</v>
      </c>
      <c r="S19" s="34" t="s">
        <v>27</v>
      </c>
      <c r="T19" s="34" t="s">
        <v>28</v>
      </c>
      <c r="U19" s="34" t="s">
        <v>28</v>
      </c>
      <c r="V19" s="40"/>
      <c r="W19" s="35" t="s">
        <v>29</v>
      </c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35"/>
    </row>
    <row r="20" spans="1:73" s="1" customFormat="1" ht="15" customHeight="1">
      <c r="A20" s="15">
        <v>1996</v>
      </c>
      <c r="B20" s="34" t="s">
        <v>50</v>
      </c>
      <c r="C20" s="34" t="s">
        <v>55</v>
      </c>
      <c r="D20" s="34" t="s">
        <v>105</v>
      </c>
      <c r="E20" s="34" t="s">
        <v>40</v>
      </c>
      <c r="F20" s="41">
        <v>510812201205</v>
      </c>
      <c r="G20" s="34" t="s">
        <v>106</v>
      </c>
      <c r="H20" s="16" t="s">
        <v>107</v>
      </c>
      <c r="I20" s="24">
        <v>5000</v>
      </c>
      <c r="J20" s="24">
        <v>11100</v>
      </c>
      <c r="K20" s="22">
        <v>6.1</v>
      </c>
      <c r="L20" s="23">
        <v>2020</v>
      </c>
      <c r="M20" s="23">
        <v>2020</v>
      </c>
      <c r="N20" s="22">
        <f t="shared" si="5"/>
        <v>122</v>
      </c>
      <c r="O20" s="23">
        <f t="shared" ref="O20:O30" si="7">K20*7</f>
        <v>42.699999999999996</v>
      </c>
      <c r="P20" s="22">
        <f t="shared" si="2"/>
        <v>122</v>
      </c>
      <c r="Q20" s="22">
        <f t="shared" si="6"/>
        <v>42.699999999999996</v>
      </c>
      <c r="R20" s="31">
        <f t="shared" si="4"/>
        <v>79.300000000000011</v>
      </c>
      <c r="S20" s="34" t="s">
        <v>27</v>
      </c>
      <c r="T20" s="34" t="s">
        <v>28</v>
      </c>
      <c r="U20" s="34" t="s">
        <v>28</v>
      </c>
      <c r="V20" s="40"/>
      <c r="W20" s="35" t="s">
        <v>29</v>
      </c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35"/>
    </row>
    <row r="21" spans="1:73" s="1" customFormat="1" ht="15" customHeight="1">
      <c r="A21" s="15">
        <v>1997</v>
      </c>
      <c r="B21" s="34" t="s">
        <v>50</v>
      </c>
      <c r="C21" s="34" t="s">
        <v>55</v>
      </c>
      <c r="D21" s="34" t="s">
        <v>105</v>
      </c>
      <c r="E21" s="34" t="s">
        <v>108</v>
      </c>
      <c r="F21" s="41">
        <v>510812201201</v>
      </c>
      <c r="G21" s="34" t="s">
        <v>109</v>
      </c>
      <c r="H21" s="16" t="s">
        <v>110</v>
      </c>
      <c r="I21" s="24">
        <v>0</v>
      </c>
      <c r="J21" s="24">
        <v>3100</v>
      </c>
      <c r="K21" s="22">
        <v>3.1</v>
      </c>
      <c r="L21" s="23">
        <v>2020</v>
      </c>
      <c r="M21" s="23">
        <v>2020</v>
      </c>
      <c r="N21" s="22">
        <f t="shared" si="5"/>
        <v>62</v>
      </c>
      <c r="O21" s="23">
        <f t="shared" si="7"/>
        <v>21.7</v>
      </c>
      <c r="P21" s="22">
        <f t="shared" si="2"/>
        <v>62</v>
      </c>
      <c r="Q21" s="22">
        <f t="shared" si="6"/>
        <v>21.7</v>
      </c>
      <c r="R21" s="31">
        <f t="shared" si="4"/>
        <v>40.299999999999997</v>
      </c>
      <c r="S21" s="34" t="s">
        <v>27</v>
      </c>
      <c r="T21" s="34" t="s">
        <v>28</v>
      </c>
      <c r="U21" s="34" t="s">
        <v>28</v>
      </c>
      <c r="V21" s="40"/>
      <c r="W21" s="35" t="s">
        <v>29</v>
      </c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35"/>
    </row>
    <row r="22" spans="1:73" s="1" customFormat="1" ht="15" customHeight="1">
      <c r="A22" s="15">
        <v>1998</v>
      </c>
      <c r="B22" s="34" t="s">
        <v>50</v>
      </c>
      <c r="C22" s="34" t="s">
        <v>55</v>
      </c>
      <c r="D22" s="34" t="s">
        <v>105</v>
      </c>
      <c r="E22" s="34" t="s">
        <v>111</v>
      </c>
      <c r="F22" s="41">
        <v>510812201202</v>
      </c>
      <c r="G22" s="34" t="s">
        <v>112</v>
      </c>
      <c r="H22" s="16" t="s">
        <v>113</v>
      </c>
      <c r="I22" s="24">
        <v>0</v>
      </c>
      <c r="J22" s="24">
        <v>7500</v>
      </c>
      <c r="K22" s="22">
        <v>7.5</v>
      </c>
      <c r="L22" s="23">
        <v>2020</v>
      </c>
      <c r="M22" s="23">
        <v>2020</v>
      </c>
      <c r="N22" s="22">
        <f t="shared" si="5"/>
        <v>150</v>
      </c>
      <c r="O22" s="23">
        <f t="shared" si="7"/>
        <v>52.5</v>
      </c>
      <c r="P22" s="22">
        <f t="shared" si="2"/>
        <v>150</v>
      </c>
      <c r="Q22" s="22">
        <f t="shared" si="6"/>
        <v>52.5</v>
      </c>
      <c r="R22" s="31">
        <f t="shared" si="4"/>
        <v>97.5</v>
      </c>
      <c r="S22" s="34" t="s">
        <v>27</v>
      </c>
      <c r="T22" s="34" t="s">
        <v>28</v>
      </c>
      <c r="U22" s="34" t="s">
        <v>28</v>
      </c>
      <c r="V22" s="40"/>
      <c r="W22" s="35" t="s">
        <v>29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35"/>
    </row>
    <row r="23" spans="1:73" s="1" customFormat="1" ht="15" customHeight="1">
      <c r="A23" s="15">
        <v>1999</v>
      </c>
      <c r="B23" s="34" t="s">
        <v>50</v>
      </c>
      <c r="C23" s="34" t="s">
        <v>55</v>
      </c>
      <c r="D23" s="34" t="s">
        <v>114</v>
      </c>
      <c r="E23" s="34" t="s">
        <v>115</v>
      </c>
      <c r="F23" s="41">
        <v>510812207208</v>
      </c>
      <c r="G23" s="34" t="s">
        <v>116</v>
      </c>
      <c r="H23" s="16" t="s">
        <v>117</v>
      </c>
      <c r="I23" s="24">
        <v>0</v>
      </c>
      <c r="J23" s="24">
        <v>6600</v>
      </c>
      <c r="K23" s="22">
        <v>6.6</v>
      </c>
      <c r="L23" s="23">
        <v>2020</v>
      </c>
      <c r="M23" s="23">
        <v>2020</v>
      </c>
      <c r="N23" s="22">
        <f t="shared" si="5"/>
        <v>132</v>
      </c>
      <c r="O23" s="23">
        <f t="shared" si="7"/>
        <v>46.199999999999996</v>
      </c>
      <c r="P23" s="22">
        <f t="shared" si="2"/>
        <v>132</v>
      </c>
      <c r="Q23" s="22">
        <f t="shared" si="6"/>
        <v>46.199999999999996</v>
      </c>
      <c r="R23" s="31">
        <f t="shared" si="4"/>
        <v>85.800000000000011</v>
      </c>
      <c r="S23" s="34" t="s">
        <v>27</v>
      </c>
      <c r="T23" s="34" t="s">
        <v>28</v>
      </c>
      <c r="U23" s="34" t="s">
        <v>28</v>
      </c>
      <c r="V23" s="40"/>
      <c r="W23" s="35" t="s">
        <v>29</v>
      </c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35"/>
    </row>
    <row r="24" spans="1:73" s="1" customFormat="1" ht="15" customHeight="1">
      <c r="A24" s="15">
        <v>2000</v>
      </c>
      <c r="B24" s="34" t="s">
        <v>50</v>
      </c>
      <c r="C24" s="34" t="s">
        <v>55</v>
      </c>
      <c r="D24" s="34" t="s">
        <v>114</v>
      </c>
      <c r="E24" s="34" t="s">
        <v>52</v>
      </c>
      <c r="F24" s="41">
        <v>510812207201</v>
      </c>
      <c r="G24" s="34" t="s">
        <v>118</v>
      </c>
      <c r="H24" s="16" t="s">
        <v>119</v>
      </c>
      <c r="I24" s="24">
        <v>0</v>
      </c>
      <c r="J24" s="24">
        <v>8500</v>
      </c>
      <c r="K24" s="22">
        <v>8.5</v>
      </c>
      <c r="L24" s="23">
        <v>2020</v>
      </c>
      <c r="M24" s="23">
        <v>2020</v>
      </c>
      <c r="N24" s="22">
        <f t="shared" si="5"/>
        <v>170</v>
      </c>
      <c r="O24" s="23">
        <f t="shared" si="7"/>
        <v>59.5</v>
      </c>
      <c r="P24" s="22">
        <f t="shared" si="2"/>
        <v>170</v>
      </c>
      <c r="Q24" s="22">
        <f t="shared" si="6"/>
        <v>59.5</v>
      </c>
      <c r="R24" s="31">
        <f t="shared" si="4"/>
        <v>110.5</v>
      </c>
      <c r="S24" s="34" t="s">
        <v>27</v>
      </c>
      <c r="T24" s="34" t="s">
        <v>28</v>
      </c>
      <c r="U24" s="34" t="s">
        <v>28</v>
      </c>
      <c r="V24" s="40"/>
      <c r="W24" s="35" t="s">
        <v>29</v>
      </c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35"/>
    </row>
    <row r="25" spans="1:73" s="1" customFormat="1" ht="15" customHeight="1">
      <c r="A25" s="15">
        <v>2001</v>
      </c>
      <c r="B25" s="34" t="s">
        <v>50</v>
      </c>
      <c r="C25" s="34" t="s">
        <v>55</v>
      </c>
      <c r="D25" s="34" t="s">
        <v>114</v>
      </c>
      <c r="E25" s="34" t="s">
        <v>34</v>
      </c>
      <c r="F25" s="41">
        <v>510812207205</v>
      </c>
      <c r="G25" s="34" t="s">
        <v>120</v>
      </c>
      <c r="H25" s="16" t="s">
        <v>121</v>
      </c>
      <c r="I25" s="24">
        <v>0</v>
      </c>
      <c r="J25" s="24">
        <v>3100</v>
      </c>
      <c r="K25" s="22">
        <v>3.1</v>
      </c>
      <c r="L25" s="23">
        <v>2020</v>
      </c>
      <c r="M25" s="23">
        <v>2020</v>
      </c>
      <c r="N25" s="22">
        <f t="shared" si="5"/>
        <v>62</v>
      </c>
      <c r="O25" s="23">
        <f t="shared" si="7"/>
        <v>21.7</v>
      </c>
      <c r="P25" s="22">
        <f t="shared" si="2"/>
        <v>62</v>
      </c>
      <c r="Q25" s="22">
        <f t="shared" si="6"/>
        <v>21.7</v>
      </c>
      <c r="R25" s="31">
        <f t="shared" si="4"/>
        <v>40.299999999999997</v>
      </c>
      <c r="S25" s="34" t="s">
        <v>27</v>
      </c>
      <c r="T25" s="34" t="s">
        <v>28</v>
      </c>
      <c r="U25" s="34" t="s">
        <v>28</v>
      </c>
      <c r="V25" s="40"/>
      <c r="W25" s="35" t="s">
        <v>29</v>
      </c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35"/>
    </row>
    <row r="26" spans="1:73" s="1" customFormat="1" ht="15" customHeight="1">
      <c r="A26" s="15">
        <v>2002</v>
      </c>
      <c r="B26" s="34" t="s">
        <v>50</v>
      </c>
      <c r="C26" s="34" t="s">
        <v>55</v>
      </c>
      <c r="D26" s="34" t="s">
        <v>114</v>
      </c>
      <c r="E26" s="34" t="s">
        <v>122</v>
      </c>
      <c r="F26" s="41">
        <v>510812207203</v>
      </c>
      <c r="G26" s="34" t="s">
        <v>123</v>
      </c>
      <c r="H26" s="16" t="s">
        <v>124</v>
      </c>
      <c r="I26" s="24">
        <v>0</v>
      </c>
      <c r="J26" s="24">
        <v>1800</v>
      </c>
      <c r="K26" s="22">
        <v>1.8</v>
      </c>
      <c r="L26" s="23">
        <v>2020</v>
      </c>
      <c r="M26" s="23">
        <v>2020</v>
      </c>
      <c r="N26" s="22">
        <f t="shared" si="5"/>
        <v>36</v>
      </c>
      <c r="O26" s="23">
        <f t="shared" si="7"/>
        <v>12.6</v>
      </c>
      <c r="P26" s="22">
        <f t="shared" si="2"/>
        <v>36</v>
      </c>
      <c r="Q26" s="22">
        <f t="shared" si="6"/>
        <v>12.6</v>
      </c>
      <c r="R26" s="31">
        <f t="shared" si="4"/>
        <v>23.4</v>
      </c>
      <c r="S26" s="34" t="s">
        <v>27</v>
      </c>
      <c r="T26" s="34" t="s">
        <v>28</v>
      </c>
      <c r="U26" s="34" t="s">
        <v>28</v>
      </c>
      <c r="V26" s="40"/>
      <c r="W26" s="35" t="s">
        <v>29</v>
      </c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35"/>
    </row>
    <row r="27" spans="1:73" s="1" customFormat="1" ht="15" customHeight="1">
      <c r="A27" s="15">
        <v>2003</v>
      </c>
      <c r="B27" s="34" t="s">
        <v>50</v>
      </c>
      <c r="C27" s="34" t="s">
        <v>55</v>
      </c>
      <c r="D27" s="34" t="s">
        <v>125</v>
      </c>
      <c r="E27" s="34" t="s">
        <v>126</v>
      </c>
      <c r="F27" s="41">
        <v>510812210213</v>
      </c>
      <c r="G27" s="34" t="s">
        <v>127</v>
      </c>
      <c r="H27" s="16" t="s">
        <v>128</v>
      </c>
      <c r="I27" s="24">
        <v>0</v>
      </c>
      <c r="J27" s="24">
        <v>18400</v>
      </c>
      <c r="K27" s="22">
        <v>18.399999999999999</v>
      </c>
      <c r="L27" s="23">
        <v>2020</v>
      </c>
      <c r="M27" s="23">
        <v>2020</v>
      </c>
      <c r="N27" s="22">
        <f t="shared" si="5"/>
        <v>368</v>
      </c>
      <c r="O27" s="23">
        <f t="shared" si="7"/>
        <v>128.79999999999998</v>
      </c>
      <c r="P27" s="22">
        <f t="shared" si="2"/>
        <v>368</v>
      </c>
      <c r="Q27" s="22">
        <f t="shared" si="6"/>
        <v>128.79999999999998</v>
      </c>
      <c r="R27" s="31">
        <f t="shared" si="4"/>
        <v>239.20000000000002</v>
      </c>
      <c r="S27" s="34" t="s">
        <v>27</v>
      </c>
      <c r="T27" s="34" t="s">
        <v>28</v>
      </c>
      <c r="U27" s="34" t="s">
        <v>28</v>
      </c>
      <c r="V27" s="40"/>
      <c r="W27" s="35" t="s">
        <v>29</v>
      </c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35"/>
    </row>
    <row r="28" spans="1:73" s="1" customFormat="1" ht="15" customHeight="1">
      <c r="A28" s="15">
        <v>2004</v>
      </c>
      <c r="B28" s="34" t="s">
        <v>50</v>
      </c>
      <c r="C28" s="34" t="s">
        <v>55</v>
      </c>
      <c r="D28" s="34" t="s">
        <v>125</v>
      </c>
      <c r="E28" s="34" t="s">
        <v>129</v>
      </c>
      <c r="F28" s="41">
        <v>510812102203</v>
      </c>
      <c r="G28" s="34" t="s">
        <v>130</v>
      </c>
      <c r="H28" s="16" t="s">
        <v>131</v>
      </c>
      <c r="I28" s="24">
        <v>0</v>
      </c>
      <c r="J28" s="24">
        <v>1200</v>
      </c>
      <c r="K28" s="22">
        <v>1.2</v>
      </c>
      <c r="L28" s="23">
        <v>2020</v>
      </c>
      <c r="M28" s="23">
        <v>2020</v>
      </c>
      <c r="N28" s="22">
        <f t="shared" si="5"/>
        <v>24</v>
      </c>
      <c r="O28" s="23">
        <f t="shared" si="7"/>
        <v>8.4</v>
      </c>
      <c r="P28" s="22">
        <f t="shared" si="2"/>
        <v>24</v>
      </c>
      <c r="Q28" s="22">
        <f t="shared" si="6"/>
        <v>8.4</v>
      </c>
      <c r="R28" s="31">
        <f t="shared" si="4"/>
        <v>15.6</v>
      </c>
      <c r="S28" s="34" t="s">
        <v>27</v>
      </c>
      <c r="T28" s="34" t="s">
        <v>28</v>
      </c>
      <c r="U28" s="34" t="s">
        <v>28</v>
      </c>
      <c r="V28" s="40"/>
      <c r="W28" s="35" t="s">
        <v>29</v>
      </c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35"/>
    </row>
    <row r="29" spans="1:73" s="1" customFormat="1" ht="15" customHeight="1">
      <c r="A29" s="15">
        <v>2005</v>
      </c>
      <c r="B29" s="34" t="s">
        <v>50</v>
      </c>
      <c r="C29" s="34" t="s">
        <v>55</v>
      </c>
      <c r="D29" s="34" t="s">
        <v>132</v>
      </c>
      <c r="E29" s="34" t="s">
        <v>133</v>
      </c>
      <c r="F29" s="41">
        <v>510812104206</v>
      </c>
      <c r="G29" s="34" t="s">
        <v>134</v>
      </c>
      <c r="H29" s="16" t="s">
        <v>135</v>
      </c>
      <c r="I29" s="24">
        <v>2000</v>
      </c>
      <c r="J29" s="24">
        <v>6900</v>
      </c>
      <c r="K29" s="22">
        <v>4.9000000000000004</v>
      </c>
      <c r="L29" s="23">
        <v>2020</v>
      </c>
      <c r="M29" s="23">
        <v>2020</v>
      </c>
      <c r="N29" s="22">
        <f t="shared" si="5"/>
        <v>98</v>
      </c>
      <c r="O29" s="23">
        <f t="shared" si="7"/>
        <v>34.300000000000004</v>
      </c>
      <c r="P29" s="22">
        <f t="shared" si="2"/>
        <v>98</v>
      </c>
      <c r="Q29" s="22">
        <f t="shared" si="6"/>
        <v>34.300000000000004</v>
      </c>
      <c r="R29" s="31">
        <f t="shared" si="4"/>
        <v>63.699999999999996</v>
      </c>
      <c r="S29" s="34" t="s">
        <v>27</v>
      </c>
      <c r="T29" s="34" t="s">
        <v>28</v>
      </c>
      <c r="U29" s="34" t="s">
        <v>28</v>
      </c>
      <c r="V29" s="40"/>
      <c r="W29" s="35" t="s">
        <v>29</v>
      </c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35"/>
    </row>
    <row r="30" spans="1:73" s="1" customFormat="1" ht="15" customHeight="1">
      <c r="A30" s="15">
        <v>2006</v>
      </c>
      <c r="B30" s="34" t="s">
        <v>50</v>
      </c>
      <c r="C30" s="34" t="s">
        <v>55</v>
      </c>
      <c r="D30" s="34" t="s">
        <v>132</v>
      </c>
      <c r="E30" s="34" t="s">
        <v>136</v>
      </c>
      <c r="F30" s="41">
        <v>510812104207</v>
      </c>
      <c r="G30" s="34" t="s">
        <v>137</v>
      </c>
      <c r="H30" s="16" t="s">
        <v>138</v>
      </c>
      <c r="I30" s="24">
        <v>0</v>
      </c>
      <c r="J30" s="24">
        <v>1000</v>
      </c>
      <c r="K30" s="22">
        <v>1</v>
      </c>
      <c r="L30" s="23">
        <v>2020</v>
      </c>
      <c r="M30" s="23">
        <v>2020</v>
      </c>
      <c r="N30" s="22">
        <f t="shared" si="5"/>
        <v>20</v>
      </c>
      <c r="O30" s="23">
        <f t="shared" si="7"/>
        <v>7</v>
      </c>
      <c r="P30" s="22">
        <f t="shared" si="2"/>
        <v>20</v>
      </c>
      <c r="Q30" s="22">
        <f t="shared" si="6"/>
        <v>7</v>
      </c>
      <c r="R30" s="31">
        <f t="shared" si="4"/>
        <v>13</v>
      </c>
      <c r="S30" s="34" t="s">
        <v>27</v>
      </c>
      <c r="T30" s="34" t="s">
        <v>28</v>
      </c>
      <c r="U30" s="34" t="s">
        <v>28</v>
      </c>
      <c r="V30" s="40"/>
      <c r="W30" s="35" t="s">
        <v>29</v>
      </c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35"/>
    </row>
    <row r="31" spans="1:73" s="1" customFormat="1" ht="15" customHeight="1">
      <c r="A31" s="15">
        <v>2007</v>
      </c>
      <c r="B31" s="37" t="s">
        <v>50</v>
      </c>
      <c r="C31" s="37" t="s">
        <v>139</v>
      </c>
      <c r="D31" s="43" t="s">
        <v>140</v>
      </c>
      <c r="E31" s="43" t="s">
        <v>32</v>
      </c>
      <c r="F31" s="41">
        <v>510802103204</v>
      </c>
      <c r="G31" s="43" t="s">
        <v>141</v>
      </c>
      <c r="H31" s="38" t="s">
        <v>142</v>
      </c>
      <c r="I31" s="47">
        <v>0</v>
      </c>
      <c r="J31" s="48">
        <v>2100</v>
      </c>
      <c r="K31" s="39">
        <v>2.1</v>
      </c>
      <c r="L31" s="23">
        <v>2020</v>
      </c>
      <c r="M31" s="23">
        <v>2020</v>
      </c>
      <c r="N31" s="39">
        <f t="shared" si="5"/>
        <v>42</v>
      </c>
      <c r="O31" s="39">
        <f t="shared" ref="O31:O38" si="8">K31*6</f>
        <v>12.600000000000001</v>
      </c>
      <c r="P31" s="22">
        <f t="shared" si="2"/>
        <v>42</v>
      </c>
      <c r="Q31" s="23">
        <f t="shared" si="6"/>
        <v>12.600000000000001</v>
      </c>
      <c r="R31" s="31">
        <f t="shared" si="4"/>
        <v>29.4</v>
      </c>
      <c r="S31" s="37" t="s">
        <v>27</v>
      </c>
      <c r="T31" s="37" t="s">
        <v>28</v>
      </c>
      <c r="U31" s="37" t="s">
        <v>28</v>
      </c>
      <c r="V31" s="42"/>
      <c r="W31" s="35" t="s">
        <v>39</v>
      </c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35"/>
    </row>
    <row r="32" spans="1:73" s="1" customFormat="1" ht="15" customHeight="1">
      <c r="A32" s="15">
        <v>2008</v>
      </c>
      <c r="B32" s="37" t="s">
        <v>50</v>
      </c>
      <c r="C32" s="37" t="s">
        <v>139</v>
      </c>
      <c r="D32" s="43" t="s">
        <v>140</v>
      </c>
      <c r="E32" s="43" t="s">
        <v>143</v>
      </c>
      <c r="F32" s="41">
        <v>510802103205</v>
      </c>
      <c r="G32" s="43" t="s">
        <v>144</v>
      </c>
      <c r="H32" s="38" t="s">
        <v>145</v>
      </c>
      <c r="I32" s="47">
        <v>0</v>
      </c>
      <c r="J32" s="48">
        <v>2893</v>
      </c>
      <c r="K32" s="39">
        <v>2.9</v>
      </c>
      <c r="L32" s="23">
        <v>2020</v>
      </c>
      <c r="M32" s="23">
        <v>2020</v>
      </c>
      <c r="N32" s="39">
        <f t="shared" si="5"/>
        <v>58</v>
      </c>
      <c r="O32" s="39">
        <f t="shared" si="8"/>
        <v>17.399999999999999</v>
      </c>
      <c r="P32" s="22">
        <f t="shared" si="2"/>
        <v>58</v>
      </c>
      <c r="Q32" s="23">
        <f t="shared" si="6"/>
        <v>17.399999999999999</v>
      </c>
      <c r="R32" s="31">
        <f t="shared" si="4"/>
        <v>40.6</v>
      </c>
      <c r="S32" s="37" t="s">
        <v>27</v>
      </c>
      <c r="T32" s="37" t="s">
        <v>28</v>
      </c>
      <c r="U32" s="37" t="s">
        <v>28</v>
      </c>
      <c r="V32" s="42"/>
      <c r="W32" s="35" t="s">
        <v>39</v>
      </c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35"/>
    </row>
    <row r="33" spans="1:73" s="1" customFormat="1" ht="15" customHeight="1">
      <c r="A33" s="15">
        <v>2009</v>
      </c>
      <c r="B33" s="37" t="s">
        <v>50</v>
      </c>
      <c r="C33" s="37" t="s">
        <v>139</v>
      </c>
      <c r="D33" s="43" t="s">
        <v>140</v>
      </c>
      <c r="E33" s="43" t="s">
        <v>146</v>
      </c>
      <c r="F33" s="41">
        <v>510802103206</v>
      </c>
      <c r="G33" s="43" t="s">
        <v>147</v>
      </c>
      <c r="H33" s="38" t="s">
        <v>148</v>
      </c>
      <c r="I33" s="47">
        <v>0</v>
      </c>
      <c r="J33" s="48">
        <v>5668</v>
      </c>
      <c r="K33" s="39">
        <v>5.7</v>
      </c>
      <c r="L33" s="23">
        <v>2020</v>
      </c>
      <c r="M33" s="23">
        <v>2020</v>
      </c>
      <c r="N33" s="39">
        <f t="shared" si="5"/>
        <v>114</v>
      </c>
      <c r="O33" s="39">
        <f t="shared" si="8"/>
        <v>34.200000000000003</v>
      </c>
      <c r="P33" s="22">
        <f t="shared" si="2"/>
        <v>114</v>
      </c>
      <c r="Q33" s="23">
        <f t="shared" si="6"/>
        <v>34.200000000000003</v>
      </c>
      <c r="R33" s="31">
        <f t="shared" si="4"/>
        <v>79.8</v>
      </c>
      <c r="S33" s="37" t="s">
        <v>27</v>
      </c>
      <c r="T33" s="37" t="s">
        <v>28</v>
      </c>
      <c r="U33" s="37" t="s">
        <v>28</v>
      </c>
      <c r="V33" s="42"/>
      <c r="W33" s="35" t="s">
        <v>39</v>
      </c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35"/>
    </row>
    <row r="34" spans="1:73" s="1" customFormat="1" ht="15" customHeight="1">
      <c r="A34" s="15">
        <v>2010</v>
      </c>
      <c r="B34" s="37" t="s">
        <v>50</v>
      </c>
      <c r="C34" s="37" t="s">
        <v>139</v>
      </c>
      <c r="D34" s="43" t="s">
        <v>140</v>
      </c>
      <c r="E34" s="43" t="s">
        <v>46</v>
      </c>
      <c r="F34" s="41">
        <v>510802103207</v>
      </c>
      <c r="G34" s="43" t="s">
        <v>149</v>
      </c>
      <c r="H34" s="38" t="s">
        <v>150</v>
      </c>
      <c r="I34" s="47">
        <v>0</v>
      </c>
      <c r="J34" s="48">
        <v>4432</v>
      </c>
      <c r="K34" s="39">
        <v>4.4000000000000004</v>
      </c>
      <c r="L34" s="23">
        <v>2020</v>
      </c>
      <c r="M34" s="23">
        <v>2020</v>
      </c>
      <c r="N34" s="39">
        <f t="shared" si="5"/>
        <v>88</v>
      </c>
      <c r="O34" s="39">
        <f t="shared" si="8"/>
        <v>26.400000000000002</v>
      </c>
      <c r="P34" s="22">
        <f t="shared" si="2"/>
        <v>88</v>
      </c>
      <c r="Q34" s="23">
        <f t="shared" si="6"/>
        <v>26.400000000000002</v>
      </c>
      <c r="R34" s="31">
        <f t="shared" si="4"/>
        <v>61.599999999999994</v>
      </c>
      <c r="S34" s="37" t="s">
        <v>27</v>
      </c>
      <c r="T34" s="37" t="s">
        <v>28</v>
      </c>
      <c r="U34" s="37" t="s">
        <v>28</v>
      </c>
      <c r="V34" s="42"/>
      <c r="W34" s="35" t="s">
        <v>39</v>
      </c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35"/>
    </row>
    <row r="35" spans="1:73" s="1" customFormat="1" ht="15" customHeight="1">
      <c r="A35" s="15">
        <v>2011</v>
      </c>
      <c r="B35" s="37" t="s">
        <v>50</v>
      </c>
      <c r="C35" s="37" t="s">
        <v>139</v>
      </c>
      <c r="D35" s="43" t="s">
        <v>140</v>
      </c>
      <c r="E35" s="43" t="s">
        <v>37</v>
      </c>
      <c r="F35" s="41">
        <v>510802103208</v>
      </c>
      <c r="G35" s="43" t="s">
        <v>151</v>
      </c>
      <c r="H35" s="38" t="s">
        <v>152</v>
      </c>
      <c r="I35" s="47">
        <v>0</v>
      </c>
      <c r="J35" s="48">
        <v>3900</v>
      </c>
      <c r="K35" s="39">
        <v>3.9</v>
      </c>
      <c r="L35" s="23">
        <v>2020</v>
      </c>
      <c r="M35" s="23">
        <v>2020</v>
      </c>
      <c r="N35" s="39">
        <f t="shared" si="5"/>
        <v>78</v>
      </c>
      <c r="O35" s="39">
        <f t="shared" si="8"/>
        <v>23.4</v>
      </c>
      <c r="P35" s="22">
        <f t="shared" si="2"/>
        <v>78</v>
      </c>
      <c r="Q35" s="23">
        <f t="shared" si="6"/>
        <v>23.4</v>
      </c>
      <c r="R35" s="31">
        <f t="shared" si="4"/>
        <v>54.6</v>
      </c>
      <c r="S35" s="37" t="s">
        <v>27</v>
      </c>
      <c r="T35" s="37" t="s">
        <v>28</v>
      </c>
      <c r="U35" s="37" t="s">
        <v>28</v>
      </c>
      <c r="V35" s="42"/>
      <c r="W35" s="35" t="s">
        <v>39</v>
      </c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35"/>
    </row>
    <row r="36" spans="1:73" s="1" customFormat="1" ht="15" customHeight="1">
      <c r="A36" s="15">
        <v>2012</v>
      </c>
      <c r="B36" s="37" t="s">
        <v>50</v>
      </c>
      <c r="C36" s="37" t="s">
        <v>139</v>
      </c>
      <c r="D36" s="43" t="s">
        <v>140</v>
      </c>
      <c r="E36" s="43" t="s">
        <v>153</v>
      </c>
      <c r="F36" s="41">
        <v>510802103209</v>
      </c>
      <c r="G36" s="44" t="s">
        <v>154</v>
      </c>
      <c r="H36" s="38" t="s">
        <v>155</v>
      </c>
      <c r="I36" s="47">
        <v>0</v>
      </c>
      <c r="J36" s="48">
        <v>3600</v>
      </c>
      <c r="K36" s="39">
        <v>3.6</v>
      </c>
      <c r="L36" s="23">
        <v>2020</v>
      </c>
      <c r="M36" s="23">
        <v>2020</v>
      </c>
      <c r="N36" s="39">
        <f t="shared" si="5"/>
        <v>72</v>
      </c>
      <c r="O36" s="39">
        <f t="shared" si="8"/>
        <v>21.6</v>
      </c>
      <c r="P36" s="22">
        <f t="shared" si="2"/>
        <v>72</v>
      </c>
      <c r="Q36" s="23">
        <f t="shared" si="6"/>
        <v>21.6</v>
      </c>
      <c r="R36" s="31">
        <f t="shared" si="4"/>
        <v>50.4</v>
      </c>
      <c r="S36" s="37" t="s">
        <v>27</v>
      </c>
      <c r="T36" s="37" t="s">
        <v>28</v>
      </c>
      <c r="U36" s="37" t="s">
        <v>28</v>
      </c>
      <c r="V36" s="42"/>
      <c r="W36" s="35" t="s">
        <v>39</v>
      </c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35"/>
    </row>
    <row r="37" spans="1:73" s="1" customFormat="1" ht="15" customHeight="1">
      <c r="A37" s="15">
        <v>2013</v>
      </c>
      <c r="B37" s="37" t="s">
        <v>50</v>
      </c>
      <c r="C37" s="37" t="s">
        <v>139</v>
      </c>
      <c r="D37" s="43" t="s">
        <v>140</v>
      </c>
      <c r="E37" s="43" t="s">
        <v>47</v>
      </c>
      <c r="F37" s="41">
        <v>510802103210</v>
      </c>
      <c r="G37" s="44" t="s">
        <v>156</v>
      </c>
      <c r="H37" s="38" t="s">
        <v>157</v>
      </c>
      <c r="I37" s="47">
        <v>0</v>
      </c>
      <c r="J37" s="48">
        <v>5000</v>
      </c>
      <c r="K37" s="39">
        <v>5</v>
      </c>
      <c r="L37" s="23">
        <v>2020</v>
      </c>
      <c r="M37" s="23">
        <v>2020</v>
      </c>
      <c r="N37" s="39">
        <f t="shared" si="5"/>
        <v>100</v>
      </c>
      <c r="O37" s="39">
        <f t="shared" si="8"/>
        <v>30</v>
      </c>
      <c r="P37" s="22">
        <f t="shared" si="2"/>
        <v>100</v>
      </c>
      <c r="Q37" s="23">
        <f t="shared" si="6"/>
        <v>30</v>
      </c>
      <c r="R37" s="31">
        <f t="shared" si="4"/>
        <v>70</v>
      </c>
      <c r="S37" s="37" t="s">
        <v>27</v>
      </c>
      <c r="T37" s="37" t="s">
        <v>28</v>
      </c>
      <c r="U37" s="37" t="s">
        <v>28</v>
      </c>
      <c r="V37" s="42"/>
      <c r="W37" s="35" t="s">
        <v>39</v>
      </c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35"/>
    </row>
    <row r="38" spans="1:73" s="1" customFormat="1" ht="15" customHeight="1">
      <c r="A38" s="15">
        <v>2014</v>
      </c>
      <c r="B38" s="37" t="s">
        <v>50</v>
      </c>
      <c r="C38" s="37" t="s">
        <v>139</v>
      </c>
      <c r="D38" s="43" t="s">
        <v>140</v>
      </c>
      <c r="E38" s="43" t="s">
        <v>158</v>
      </c>
      <c r="F38" s="41">
        <v>510802103211</v>
      </c>
      <c r="G38" s="43" t="s">
        <v>159</v>
      </c>
      <c r="H38" s="38" t="s">
        <v>160</v>
      </c>
      <c r="I38" s="47">
        <v>0</v>
      </c>
      <c r="J38" s="48">
        <v>1300</v>
      </c>
      <c r="K38" s="39">
        <v>1.3</v>
      </c>
      <c r="L38" s="23">
        <v>2020</v>
      </c>
      <c r="M38" s="23">
        <v>2020</v>
      </c>
      <c r="N38" s="39">
        <f t="shared" si="5"/>
        <v>26</v>
      </c>
      <c r="O38" s="39">
        <f t="shared" si="8"/>
        <v>7.8000000000000007</v>
      </c>
      <c r="P38" s="22">
        <f t="shared" si="2"/>
        <v>26</v>
      </c>
      <c r="Q38" s="23">
        <f t="shared" si="6"/>
        <v>7.8000000000000007</v>
      </c>
      <c r="R38" s="31">
        <f t="shared" si="4"/>
        <v>18.2</v>
      </c>
      <c r="S38" s="37" t="s">
        <v>27</v>
      </c>
      <c r="T38" s="37" t="s">
        <v>28</v>
      </c>
      <c r="U38" s="37" t="s">
        <v>28</v>
      </c>
      <c r="V38" s="42"/>
      <c r="W38" s="35" t="s">
        <v>39</v>
      </c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35"/>
    </row>
    <row r="39" spans="1:73" s="1" customFormat="1" ht="15" customHeight="1">
      <c r="A39" s="15">
        <v>2070</v>
      </c>
      <c r="B39" s="34" t="s">
        <v>50</v>
      </c>
      <c r="C39" s="34" t="s">
        <v>161</v>
      </c>
      <c r="D39" s="34" t="s">
        <v>41</v>
      </c>
      <c r="E39" s="49" t="s">
        <v>162</v>
      </c>
      <c r="F39" s="46">
        <v>510811210205</v>
      </c>
      <c r="G39" s="49" t="s">
        <v>163</v>
      </c>
      <c r="H39" s="16" t="s">
        <v>164</v>
      </c>
      <c r="I39" s="24">
        <v>0</v>
      </c>
      <c r="J39" s="24">
        <v>1300</v>
      </c>
      <c r="K39" s="22">
        <v>1</v>
      </c>
      <c r="L39" s="23">
        <v>2020</v>
      </c>
      <c r="M39" s="23">
        <v>2020</v>
      </c>
      <c r="N39" s="22">
        <f t="shared" ref="N39:N84" si="9">K39*20</f>
        <v>20</v>
      </c>
      <c r="O39" s="23">
        <f t="shared" ref="O39:O47" si="10">K39*7</f>
        <v>7</v>
      </c>
      <c r="P39" s="22">
        <f t="shared" ref="P39:P78" si="11">N39</f>
        <v>20</v>
      </c>
      <c r="Q39" s="22">
        <f t="shared" ref="Q39:Q84" si="12">O39</f>
        <v>7</v>
      </c>
      <c r="R39" s="31">
        <f t="shared" ref="R39:R78" si="13">P39-Q39</f>
        <v>13</v>
      </c>
      <c r="S39" s="34" t="s">
        <v>27</v>
      </c>
      <c r="T39" s="34" t="s">
        <v>28</v>
      </c>
      <c r="U39" s="34" t="s">
        <v>38</v>
      </c>
      <c r="V39" s="40"/>
      <c r="W39" s="35" t="s">
        <v>29</v>
      </c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35"/>
    </row>
    <row r="40" spans="1:73" s="1" customFormat="1" ht="15" customHeight="1">
      <c r="A40" s="15">
        <v>2071</v>
      </c>
      <c r="B40" s="34" t="s">
        <v>50</v>
      </c>
      <c r="C40" s="34" t="s">
        <v>161</v>
      </c>
      <c r="D40" s="45" t="s">
        <v>165</v>
      </c>
      <c r="E40" s="45" t="s">
        <v>166</v>
      </c>
      <c r="F40" s="46">
        <v>510811104205</v>
      </c>
      <c r="G40" s="45" t="s">
        <v>167</v>
      </c>
      <c r="H40" s="16" t="s">
        <v>168</v>
      </c>
      <c r="I40" s="24">
        <v>0</v>
      </c>
      <c r="J40" s="24">
        <v>8058</v>
      </c>
      <c r="K40" s="22">
        <v>7.7</v>
      </c>
      <c r="L40" s="23">
        <v>2020</v>
      </c>
      <c r="M40" s="23">
        <v>2020</v>
      </c>
      <c r="N40" s="22">
        <f t="shared" si="9"/>
        <v>154</v>
      </c>
      <c r="O40" s="23">
        <f t="shared" si="10"/>
        <v>53.9</v>
      </c>
      <c r="P40" s="22">
        <f t="shared" si="11"/>
        <v>154</v>
      </c>
      <c r="Q40" s="22">
        <f t="shared" si="12"/>
        <v>53.9</v>
      </c>
      <c r="R40" s="31">
        <f t="shared" si="13"/>
        <v>100.1</v>
      </c>
      <c r="S40" s="34" t="s">
        <v>27</v>
      </c>
      <c r="T40" s="34" t="s">
        <v>28</v>
      </c>
      <c r="U40" s="34" t="s">
        <v>38</v>
      </c>
      <c r="V40" s="40"/>
      <c r="W40" s="35" t="s">
        <v>29</v>
      </c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35"/>
    </row>
    <row r="41" spans="1:73" s="1" customFormat="1" ht="15" customHeight="1">
      <c r="A41" s="15">
        <v>2072</v>
      </c>
      <c r="B41" s="34" t="s">
        <v>50</v>
      </c>
      <c r="C41" s="34" t="s">
        <v>161</v>
      </c>
      <c r="D41" s="45" t="s">
        <v>165</v>
      </c>
      <c r="E41" s="45" t="s">
        <v>169</v>
      </c>
      <c r="F41" s="46">
        <v>510811104202</v>
      </c>
      <c r="G41" s="45" t="s">
        <v>170</v>
      </c>
      <c r="H41" s="16" t="s">
        <v>171</v>
      </c>
      <c r="I41" s="24">
        <v>0</v>
      </c>
      <c r="J41" s="24">
        <v>10671</v>
      </c>
      <c r="K41" s="22">
        <v>8.4</v>
      </c>
      <c r="L41" s="23">
        <v>2020</v>
      </c>
      <c r="M41" s="23">
        <v>2020</v>
      </c>
      <c r="N41" s="22">
        <f t="shared" si="9"/>
        <v>168</v>
      </c>
      <c r="O41" s="23">
        <f t="shared" si="10"/>
        <v>58.800000000000004</v>
      </c>
      <c r="P41" s="22">
        <f t="shared" si="11"/>
        <v>168</v>
      </c>
      <c r="Q41" s="22">
        <f t="shared" si="12"/>
        <v>58.800000000000004</v>
      </c>
      <c r="R41" s="31">
        <f t="shared" si="13"/>
        <v>109.19999999999999</v>
      </c>
      <c r="S41" s="34" t="s">
        <v>27</v>
      </c>
      <c r="T41" s="34" t="s">
        <v>28</v>
      </c>
      <c r="U41" s="34" t="s">
        <v>38</v>
      </c>
      <c r="V41" s="40"/>
      <c r="W41" s="35" t="s">
        <v>29</v>
      </c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35"/>
    </row>
    <row r="42" spans="1:73" s="1" customFormat="1" ht="15" customHeight="1">
      <c r="A42" s="15">
        <v>2073</v>
      </c>
      <c r="B42" s="34" t="s">
        <v>50</v>
      </c>
      <c r="C42" s="34" t="s">
        <v>161</v>
      </c>
      <c r="D42" s="34" t="s">
        <v>172</v>
      </c>
      <c r="E42" s="49" t="s">
        <v>173</v>
      </c>
      <c r="F42" s="46">
        <v>510811215206</v>
      </c>
      <c r="G42" s="49" t="s">
        <v>174</v>
      </c>
      <c r="H42" s="16" t="s">
        <v>175</v>
      </c>
      <c r="I42" s="24">
        <v>0</v>
      </c>
      <c r="J42" s="24">
        <v>5182</v>
      </c>
      <c r="K42" s="22">
        <v>4.0999999999999996</v>
      </c>
      <c r="L42" s="23">
        <v>2020</v>
      </c>
      <c r="M42" s="23">
        <v>2020</v>
      </c>
      <c r="N42" s="22">
        <f t="shared" si="9"/>
        <v>82</v>
      </c>
      <c r="O42" s="23">
        <f t="shared" si="10"/>
        <v>28.699999999999996</v>
      </c>
      <c r="P42" s="22">
        <f t="shared" si="11"/>
        <v>82</v>
      </c>
      <c r="Q42" s="22">
        <f t="shared" si="12"/>
        <v>28.699999999999996</v>
      </c>
      <c r="R42" s="31">
        <f t="shared" si="13"/>
        <v>53.300000000000004</v>
      </c>
      <c r="S42" s="34" t="s">
        <v>27</v>
      </c>
      <c r="T42" s="34" t="s">
        <v>28</v>
      </c>
      <c r="U42" s="34" t="s">
        <v>38</v>
      </c>
      <c r="V42" s="40"/>
      <c r="W42" s="35" t="s">
        <v>29</v>
      </c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35"/>
    </row>
    <row r="43" spans="1:73" s="1" customFormat="1" ht="15" customHeight="1">
      <c r="A43" s="15">
        <v>2074</v>
      </c>
      <c r="B43" s="34" t="s">
        <v>50</v>
      </c>
      <c r="C43" s="34" t="s">
        <v>161</v>
      </c>
      <c r="D43" s="34" t="s">
        <v>172</v>
      </c>
      <c r="E43" s="49" t="s">
        <v>176</v>
      </c>
      <c r="F43" s="46">
        <v>510811215205</v>
      </c>
      <c r="G43" s="49" t="s">
        <v>177</v>
      </c>
      <c r="H43" s="16" t="s">
        <v>178</v>
      </c>
      <c r="I43" s="24">
        <v>0</v>
      </c>
      <c r="J43" s="24">
        <v>4323</v>
      </c>
      <c r="K43" s="22">
        <v>4.3</v>
      </c>
      <c r="L43" s="23">
        <v>2020</v>
      </c>
      <c r="M43" s="23">
        <v>2020</v>
      </c>
      <c r="N43" s="22">
        <f t="shared" si="9"/>
        <v>86</v>
      </c>
      <c r="O43" s="23">
        <f t="shared" si="10"/>
        <v>30.099999999999998</v>
      </c>
      <c r="P43" s="22">
        <f t="shared" si="11"/>
        <v>86</v>
      </c>
      <c r="Q43" s="22">
        <f t="shared" si="12"/>
        <v>30.099999999999998</v>
      </c>
      <c r="R43" s="31">
        <f t="shared" si="13"/>
        <v>55.900000000000006</v>
      </c>
      <c r="S43" s="34" t="s">
        <v>27</v>
      </c>
      <c r="T43" s="34" t="s">
        <v>28</v>
      </c>
      <c r="U43" s="34" t="s">
        <v>38</v>
      </c>
      <c r="V43" s="40"/>
      <c r="W43" s="35" t="s">
        <v>29</v>
      </c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35"/>
    </row>
    <row r="44" spans="1:73" s="1" customFormat="1" ht="15" customHeight="1">
      <c r="A44" s="15">
        <v>2075</v>
      </c>
      <c r="B44" s="34" t="s">
        <v>50</v>
      </c>
      <c r="C44" s="34" t="s">
        <v>161</v>
      </c>
      <c r="D44" s="34" t="s">
        <v>172</v>
      </c>
      <c r="E44" s="49" t="s">
        <v>179</v>
      </c>
      <c r="F44" s="46">
        <v>510811215204</v>
      </c>
      <c r="G44" s="49" t="s">
        <v>180</v>
      </c>
      <c r="H44" s="16" t="s">
        <v>181</v>
      </c>
      <c r="I44" s="24">
        <v>0</v>
      </c>
      <c r="J44" s="24">
        <v>4531</v>
      </c>
      <c r="K44" s="22">
        <v>4.5</v>
      </c>
      <c r="L44" s="23">
        <v>2020</v>
      </c>
      <c r="M44" s="23">
        <v>2020</v>
      </c>
      <c r="N44" s="22">
        <f t="shared" si="9"/>
        <v>90</v>
      </c>
      <c r="O44" s="23">
        <f t="shared" si="10"/>
        <v>31.5</v>
      </c>
      <c r="P44" s="22">
        <f t="shared" si="11"/>
        <v>90</v>
      </c>
      <c r="Q44" s="22">
        <f t="shared" si="12"/>
        <v>31.5</v>
      </c>
      <c r="R44" s="31">
        <f t="shared" si="13"/>
        <v>58.5</v>
      </c>
      <c r="S44" s="34" t="s">
        <v>27</v>
      </c>
      <c r="T44" s="34" t="s">
        <v>28</v>
      </c>
      <c r="U44" s="34" t="s">
        <v>38</v>
      </c>
      <c r="V44" s="40"/>
      <c r="W44" s="35" t="s">
        <v>29</v>
      </c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35"/>
    </row>
    <row r="45" spans="1:73" s="1" customFormat="1" ht="15" customHeight="1">
      <c r="A45" s="15">
        <v>2076</v>
      </c>
      <c r="B45" s="34" t="s">
        <v>50</v>
      </c>
      <c r="C45" s="34" t="s">
        <v>161</v>
      </c>
      <c r="D45" s="34" t="s">
        <v>172</v>
      </c>
      <c r="E45" s="49" t="s">
        <v>182</v>
      </c>
      <c r="F45" s="46">
        <v>510811215202</v>
      </c>
      <c r="G45" s="49" t="s">
        <v>183</v>
      </c>
      <c r="H45" s="16" t="s">
        <v>184</v>
      </c>
      <c r="I45" s="24">
        <v>0</v>
      </c>
      <c r="J45" s="24">
        <v>4524</v>
      </c>
      <c r="K45" s="22">
        <v>4.5</v>
      </c>
      <c r="L45" s="23">
        <v>2020</v>
      </c>
      <c r="M45" s="23">
        <v>2020</v>
      </c>
      <c r="N45" s="22">
        <f t="shared" si="9"/>
        <v>90</v>
      </c>
      <c r="O45" s="23">
        <f t="shared" si="10"/>
        <v>31.5</v>
      </c>
      <c r="P45" s="22">
        <f t="shared" si="11"/>
        <v>90</v>
      </c>
      <c r="Q45" s="22">
        <f t="shared" si="12"/>
        <v>31.5</v>
      </c>
      <c r="R45" s="31">
        <f t="shared" si="13"/>
        <v>58.5</v>
      </c>
      <c r="S45" s="34" t="s">
        <v>27</v>
      </c>
      <c r="T45" s="34" t="s">
        <v>28</v>
      </c>
      <c r="U45" s="34" t="s">
        <v>38</v>
      </c>
      <c r="V45" s="40"/>
      <c r="W45" s="35" t="s">
        <v>29</v>
      </c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35"/>
    </row>
    <row r="46" spans="1:73" s="1" customFormat="1" ht="15" customHeight="1">
      <c r="A46" s="15">
        <v>2077</v>
      </c>
      <c r="B46" s="34" t="s">
        <v>50</v>
      </c>
      <c r="C46" s="34" t="s">
        <v>161</v>
      </c>
      <c r="D46" s="34" t="s">
        <v>172</v>
      </c>
      <c r="E46" s="49" t="s">
        <v>30</v>
      </c>
      <c r="F46" s="46">
        <v>510811201205</v>
      </c>
      <c r="G46" s="49" t="s">
        <v>185</v>
      </c>
      <c r="H46" s="16" t="s">
        <v>186</v>
      </c>
      <c r="I46" s="24">
        <v>0</v>
      </c>
      <c r="J46" s="24">
        <v>1716</v>
      </c>
      <c r="K46" s="22">
        <v>1.7</v>
      </c>
      <c r="L46" s="23">
        <v>2020</v>
      </c>
      <c r="M46" s="23">
        <v>2020</v>
      </c>
      <c r="N46" s="22">
        <f t="shared" si="9"/>
        <v>34</v>
      </c>
      <c r="O46" s="23">
        <f t="shared" si="10"/>
        <v>11.9</v>
      </c>
      <c r="P46" s="22">
        <f t="shared" si="11"/>
        <v>34</v>
      </c>
      <c r="Q46" s="22">
        <f t="shared" si="12"/>
        <v>11.9</v>
      </c>
      <c r="R46" s="31">
        <f t="shared" si="13"/>
        <v>22.1</v>
      </c>
      <c r="S46" s="34" t="s">
        <v>27</v>
      </c>
      <c r="T46" s="34" t="s">
        <v>28</v>
      </c>
      <c r="U46" s="34" t="s">
        <v>38</v>
      </c>
      <c r="V46" s="40"/>
      <c r="W46" s="35" t="s">
        <v>29</v>
      </c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35"/>
    </row>
    <row r="47" spans="1:73" s="1" customFormat="1" ht="15" customHeight="1">
      <c r="A47" s="15">
        <v>2078</v>
      </c>
      <c r="B47" s="34" t="s">
        <v>50</v>
      </c>
      <c r="C47" s="34" t="s">
        <v>161</v>
      </c>
      <c r="D47" s="34" t="s">
        <v>187</v>
      </c>
      <c r="E47" s="49" t="s">
        <v>188</v>
      </c>
      <c r="F47" s="46">
        <v>510811201201</v>
      </c>
      <c r="G47" s="49" t="s">
        <v>189</v>
      </c>
      <c r="H47" s="16" t="s">
        <v>190</v>
      </c>
      <c r="I47" s="24">
        <v>0</v>
      </c>
      <c r="J47" s="24">
        <v>9452</v>
      </c>
      <c r="K47" s="22">
        <v>7.7</v>
      </c>
      <c r="L47" s="23">
        <v>2020</v>
      </c>
      <c r="M47" s="23">
        <v>2020</v>
      </c>
      <c r="N47" s="22">
        <f t="shared" si="9"/>
        <v>154</v>
      </c>
      <c r="O47" s="23">
        <f t="shared" si="10"/>
        <v>53.9</v>
      </c>
      <c r="P47" s="22">
        <f t="shared" si="11"/>
        <v>154</v>
      </c>
      <c r="Q47" s="22">
        <f t="shared" si="12"/>
        <v>53.9</v>
      </c>
      <c r="R47" s="31">
        <f t="shared" si="13"/>
        <v>100.1</v>
      </c>
      <c r="S47" s="34" t="s">
        <v>27</v>
      </c>
      <c r="T47" s="34" t="s">
        <v>28</v>
      </c>
      <c r="U47" s="34" t="s">
        <v>38</v>
      </c>
      <c r="V47" s="40"/>
      <c r="W47" s="35" t="s">
        <v>29</v>
      </c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35"/>
    </row>
    <row r="48" spans="1:73" s="1" customFormat="1" ht="15" customHeight="1">
      <c r="A48" s="15">
        <v>2079</v>
      </c>
      <c r="B48" s="34" t="s">
        <v>50</v>
      </c>
      <c r="C48" s="34" t="s">
        <v>161</v>
      </c>
      <c r="D48" s="34" t="s">
        <v>191</v>
      </c>
      <c r="E48" s="49" t="s">
        <v>192</v>
      </c>
      <c r="F48" s="46">
        <v>510811106203</v>
      </c>
      <c r="G48" s="49" t="s">
        <v>193</v>
      </c>
      <c r="H48" s="16" t="s">
        <v>194</v>
      </c>
      <c r="I48" s="24">
        <v>0</v>
      </c>
      <c r="J48" s="24">
        <v>1631</v>
      </c>
      <c r="K48" s="22">
        <v>1.6</v>
      </c>
      <c r="L48" s="23">
        <v>2020</v>
      </c>
      <c r="M48" s="23">
        <v>2020</v>
      </c>
      <c r="N48" s="22">
        <f t="shared" si="9"/>
        <v>32</v>
      </c>
      <c r="O48" s="23">
        <f t="shared" ref="O48:O91" si="14">K48*7</f>
        <v>11.200000000000001</v>
      </c>
      <c r="P48" s="22">
        <f t="shared" si="11"/>
        <v>32</v>
      </c>
      <c r="Q48" s="22">
        <f t="shared" si="12"/>
        <v>11.200000000000001</v>
      </c>
      <c r="R48" s="31">
        <f t="shared" si="13"/>
        <v>20.799999999999997</v>
      </c>
      <c r="S48" s="34" t="s">
        <v>27</v>
      </c>
      <c r="T48" s="34" t="s">
        <v>28</v>
      </c>
      <c r="U48" s="34" t="s">
        <v>38</v>
      </c>
      <c r="V48" s="40"/>
      <c r="W48" s="35" t="s">
        <v>29</v>
      </c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35"/>
    </row>
    <row r="49" spans="1:73" s="1" customFormat="1" ht="15" customHeight="1">
      <c r="A49" s="15">
        <v>2080</v>
      </c>
      <c r="B49" s="34" t="s">
        <v>50</v>
      </c>
      <c r="C49" s="34" t="s">
        <v>161</v>
      </c>
      <c r="D49" s="34" t="s">
        <v>191</v>
      </c>
      <c r="E49" s="49" t="s">
        <v>195</v>
      </c>
      <c r="F49" s="46">
        <v>510811106206</v>
      </c>
      <c r="G49" s="49" t="s">
        <v>196</v>
      </c>
      <c r="H49" s="16" t="s">
        <v>197</v>
      </c>
      <c r="I49" s="24">
        <v>0</v>
      </c>
      <c r="J49" s="24">
        <v>2297</v>
      </c>
      <c r="K49" s="22">
        <v>2.2999999999999998</v>
      </c>
      <c r="L49" s="23">
        <v>2020</v>
      </c>
      <c r="M49" s="23">
        <v>2020</v>
      </c>
      <c r="N49" s="22">
        <f t="shared" si="9"/>
        <v>46</v>
      </c>
      <c r="O49" s="23">
        <f t="shared" si="14"/>
        <v>16.099999999999998</v>
      </c>
      <c r="P49" s="22">
        <f t="shared" si="11"/>
        <v>46</v>
      </c>
      <c r="Q49" s="22">
        <f t="shared" si="12"/>
        <v>16.099999999999998</v>
      </c>
      <c r="R49" s="31">
        <f t="shared" si="13"/>
        <v>29.900000000000002</v>
      </c>
      <c r="S49" s="34" t="s">
        <v>27</v>
      </c>
      <c r="T49" s="34" t="s">
        <v>28</v>
      </c>
      <c r="U49" s="34" t="s">
        <v>38</v>
      </c>
      <c r="V49" s="40"/>
      <c r="W49" s="35" t="s">
        <v>29</v>
      </c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35"/>
    </row>
    <row r="50" spans="1:73" s="1" customFormat="1" ht="15" customHeight="1">
      <c r="A50" s="15">
        <v>2081</v>
      </c>
      <c r="B50" s="34" t="s">
        <v>50</v>
      </c>
      <c r="C50" s="34" t="s">
        <v>161</v>
      </c>
      <c r="D50" s="34" t="s">
        <v>49</v>
      </c>
      <c r="E50" s="49" t="s">
        <v>44</v>
      </c>
      <c r="F50" s="46">
        <v>510811208204</v>
      </c>
      <c r="G50" s="49" t="s">
        <v>198</v>
      </c>
      <c r="H50" s="16" t="s">
        <v>199</v>
      </c>
      <c r="I50" s="24">
        <v>0</v>
      </c>
      <c r="J50" s="24">
        <v>8425</v>
      </c>
      <c r="K50" s="22">
        <v>8.4</v>
      </c>
      <c r="L50" s="23">
        <v>2020</v>
      </c>
      <c r="M50" s="23">
        <v>2020</v>
      </c>
      <c r="N50" s="22">
        <f t="shared" si="9"/>
        <v>168</v>
      </c>
      <c r="O50" s="23">
        <f t="shared" si="14"/>
        <v>58.800000000000004</v>
      </c>
      <c r="P50" s="22">
        <f t="shared" si="11"/>
        <v>168</v>
      </c>
      <c r="Q50" s="22">
        <f t="shared" si="12"/>
        <v>58.800000000000004</v>
      </c>
      <c r="R50" s="31">
        <f t="shared" si="13"/>
        <v>109.19999999999999</v>
      </c>
      <c r="S50" s="34" t="s">
        <v>27</v>
      </c>
      <c r="T50" s="34" t="s">
        <v>28</v>
      </c>
      <c r="U50" s="34" t="s">
        <v>38</v>
      </c>
      <c r="V50" s="40"/>
      <c r="W50" s="35" t="s">
        <v>29</v>
      </c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35"/>
    </row>
    <row r="51" spans="1:73" s="1" customFormat="1" ht="15" customHeight="1">
      <c r="A51" s="15">
        <v>2082</v>
      </c>
      <c r="B51" s="34" t="s">
        <v>50</v>
      </c>
      <c r="C51" s="34" t="s">
        <v>161</v>
      </c>
      <c r="D51" s="34" t="s">
        <v>49</v>
      </c>
      <c r="E51" s="49" t="s">
        <v>200</v>
      </c>
      <c r="F51" s="46">
        <v>510811208205</v>
      </c>
      <c r="G51" s="49" t="s">
        <v>201</v>
      </c>
      <c r="H51" s="16" t="s">
        <v>202</v>
      </c>
      <c r="I51" s="24">
        <v>0</v>
      </c>
      <c r="J51" s="24">
        <v>2017</v>
      </c>
      <c r="K51" s="22">
        <v>2</v>
      </c>
      <c r="L51" s="23">
        <v>2020</v>
      </c>
      <c r="M51" s="23">
        <v>2020</v>
      </c>
      <c r="N51" s="22">
        <f t="shared" si="9"/>
        <v>40</v>
      </c>
      <c r="O51" s="23">
        <f t="shared" si="14"/>
        <v>14</v>
      </c>
      <c r="P51" s="22">
        <f t="shared" si="11"/>
        <v>40</v>
      </c>
      <c r="Q51" s="22">
        <f t="shared" si="12"/>
        <v>14</v>
      </c>
      <c r="R51" s="31">
        <f t="shared" si="13"/>
        <v>26</v>
      </c>
      <c r="S51" s="34" t="s">
        <v>27</v>
      </c>
      <c r="T51" s="34" t="s">
        <v>28</v>
      </c>
      <c r="U51" s="34" t="s">
        <v>38</v>
      </c>
      <c r="V51" s="40"/>
      <c r="W51" s="35" t="s">
        <v>29</v>
      </c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35"/>
    </row>
    <row r="52" spans="1:73" s="1" customFormat="1" ht="15" customHeight="1">
      <c r="A52" s="15">
        <v>2083</v>
      </c>
      <c r="B52" s="34" t="s">
        <v>50</v>
      </c>
      <c r="C52" s="34" t="s">
        <v>161</v>
      </c>
      <c r="D52" s="45" t="s">
        <v>49</v>
      </c>
      <c r="E52" s="49" t="s">
        <v>203</v>
      </c>
      <c r="F52" s="46">
        <v>510811208207</v>
      </c>
      <c r="G52" s="49" t="s">
        <v>204</v>
      </c>
      <c r="H52" s="16" t="s">
        <v>205</v>
      </c>
      <c r="I52" s="24">
        <v>0</v>
      </c>
      <c r="J52" s="24">
        <v>3115</v>
      </c>
      <c r="K52" s="22">
        <v>3.1</v>
      </c>
      <c r="L52" s="23">
        <v>2020</v>
      </c>
      <c r="M52" s="23">
        <v>2020</v>
      </c>
      <c r="N52" s="22">
        <f t="shared" si="9"/>
        <v>62</v>
      </c>
      <c r="O52" s="23">
        <f t="shared" si="14"/>
        <v>21.7</v>
      </c>
      <c r="P52" s="22">
        <f t="shared" si="11"/>
        <v>62</v>
      </c>
      <c r="Q52" s="22">
        <f t="shared" si="12"/>
        <v>21.7</v>
      </c>
      <c r="R52" s="31">
        <f t="shared" si="13"/>
        <v>40.299999999999997</v>
      </c>
      <c r="S52" s="34" t="s">
        <v>27</v>
      </c>
      <c r="T52" s="34" t="s">
        <v>28</v>
      </c>
      <c r="U52" s="34" t="s">
        <v>38</v>
      </c>
      <c r="V52" s="40"/>
      <c r="W52" s="35" t="s">
        <v>29</v>
      </c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35"/>
    </row>
    <row r="53" spans="1:73" s="1" customFormat="1" ht="15" customHeight="1">
      <c r="A53" s="15">
        <v>2084</v>
      </c>
      <c r="B53" s="34" t="s">
        <v>50</v>
      </c>
      <c r="C53" s="34" t="s">
        <v>161</v>
      </c>
      <c r="D53" s="45" t="s">
        <v>49</v>
      </c>
      <c r="E53" s="45" t="s">
        <v>31</v>
      </c>
      <c r="F53" s="46">
        <v>510811208206</v>
      </c>
      <c r="G53" s="45" t="s">
        <v>206</v>
      </c>
      <c r="H53" s="16" t="s">
        <v>207</v>
      </c>
      <c r="I53" s="24">
        <v>0</v>
      </c>
      <c r="J53" s="24">
        <v>5936</v>
      </c>
      <c r="K53" s="22">
        <v>5.9</v>
      </c>
      <c r="L53" s="23">
        <v>2020</v>
      </c>
      <c r="M53" s="23">
        <v>2020</v>
      </c>
      <c r="N53" s="22">
        <f t="shared" si="9"/>
        <v>118</v>
      </c>
      <c r="O53" s="23">
        <f t="shared" si="14"/>
        <v>41.300000000000004</v>
      </c>
      <c r="P53" s="22">
        <f t="shared" si="11"/>
        <v>118</v>
      </c>
      <c r="Q53" s="22">
        <f t="shared" si="12"/>
        <v>41.300000000000004</v>
      </c>
      <c r="R53" s="31">
        <f t="shared" si="13"/>
        <v>76.699999999999989</v>
      </c>
      <c r="S53" s="34" t="s">
        <v>27</v>
      </c>
      <c r="T53" s="34" t="s">
        <v>28</v>
      </c>
      <c r="U53" s="34" t="s">
        <v>38</v>
      </c>
      <c r="V53" s="40"/>
      <c r="W53" s="35" t="s">
        <v>29</v>
      </c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35"/>
    </row>
    <row r="54" spans="1:73" s="1" customFormat="1" ht="15" customHeight="1">
      <c r="A54" s="15">
        <v>2085</v>
      </c>
      <c r="B54" s="34" t="s">
        <v>50</v>
      </c>
      <c r="C54" s="34" t="s">
        <v>161</v>
      </c>
      <c r="D54" s="34" t="s">
        <v>208</v>
      </c>
      <c r="E54" s="49" t="s">
        <v>209</v>
      </c>
      <c r="F54" s="46">
        <v>510811200205</v>
      </c>
      <c r="G54" s="49" t="s">
        <v>210</v>
      </c>
      <c r="H54" s="16" t="s">
        <v>211</v>
      </c>
      <c r="I54" s="24">
        <v>0</v>
      </c>
      <c r="J54" s="24">
        <v>2501</v>
      </c>
      <c r="K54" s="22">
        <v>2.5</v>
      </c>
      <c r="L54" s="23">
        <v>2020</v>
      </c>
      <c r="M54" s="23">
        <v>2020</v>
      </c>
      <c r="N54" s="22">
        <f t="shared" si="9"/>
        <v>50</v>
      </c>
      <c r="O54" s="23">
        <f t="shared" si="14"/>
        <v>17.5</v>
      </c>
      <c r="P54" s="22">
        <f t="shared" si="11"/>
        <v>50</v>
      </c>
      <c r="Q54" s="22">
        <f t="shared" si="12"/>
        <v>17.5</v>
      </c>
      <c r="R54" s="31">
        <f t="shared" si="13"/>
        <v>32.5</v>
      </c>
      <c r="S54" s="34" t="s">
        <v>27</v>
      </c>
      <c r="T54" s="34" t="s">
        <v>28</v>
      </c>
      <c r="U54" s="34" t="s">
        <v>38</v>
      </c>
      <c r="V54" s="40"/>
      <c r="W54" s="35" t="s">
        <v>29</v>
      </c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35"/>
    </row>
    <row r="55" spans="1:73" s="1" customFormat="1" ht="15" customHeight="1">
      <c r="A55" s="15">
        <v>2086</v>
      </c>
      <c r="B55" s="34" t="s">
        <v>50</v>
      </c>
      <c r="C55" s="34" t="s">
        <v>161</v>
      </c>
      <c r="D55" s="45" t="s">
        <v>208</v>
      </c>
      <c r="E55" s="45" t="s">
        <v>209</v>
      </c>
      <c r="F55" s="46">
        <v>510811200205</v>
      </c>
      <c r="G55" s="45" t="s">
        <v>212</v>
      </c>
      <c r="H55" s="16" t="s">
        <v>213</v>
      </c>
      <c r="I55" s="24">
        <v>0</v>
      </c>
      <c r="J55" s="24">
        <v>4174</v>
      </c>
      <c r="K55" s="22">
        <v>4.2</v>
      </c>
      <c r="L55" s="23">
        <v>2020</v>
      </c>
      <c r="M55" s="23">
        <v>2020</v>
      </c>
      <c r="N55" s="22">
        <f t="shared" si="9"/>
        <v>84</v>
      </c>
      <c r="O55" s="23">
        <f t="shared" si="14"/>
        <v>29.400000000000002</v>
      </c>
      <c r="P55" s="22">
        <f t="shared" si="11"/>
        <v>84</v>
      </c>
      <c r="Q55" s="22">
        <f t="shared" si="12"/>
        <v>29.400000000000002</v>
      </c>
      <c r="R55" s="31">
        <f t="shared" si="13"/>
        <v>54.599999999999994</v>
      </c>
      <c r="S55" s="34" t="s">
        <v>27</v>
      </c>
      <c r="T55" s="34" t="s">
        <v>28</v>
      </c>
      <c r="U55" s="34" t="s">
        <v>38</v>
      </c>
      <c r="V55" s="40"/>
      <c r="W55" s="35" t="s">
        <v>29</v>
      </c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35"/>
    </row>
    <row r="56" spans="1:73" s="1" customFormat="1" ht="15" customHeight="1">
      <c r="A56" s="15">
        <v>2087</v>
      </c>
      <c r="B56" s="34" t="s">
        <v>50</v>
      </c>
      <c r="C56" s="34" t="s">
        <v>161</v>
      </c>
      <c r="D56" s="45" t="s">
        <v>208</v>
      </c>
      <c r="E56" s="45" t="s">
        <v>45</v>
      </c>
      <c r="F56" s="46">
        <v>510811200203</v>
      </c>
      <c r="G56" s="45" t="s">
        <v>214</v>
      </c>
      <c r="H56" s="16" t="s">
        <v>215</v>
      </c>
      <c r="I56" s="24">
        <v>0</v>
      </c>
      <c r="J56" s="24">
        <v>6801</v>
      </c>
      <c r="K56" s="22">
        <v>6.8</v>
      </c>
      <c r="L56" s="23">
        <v>2020</v>
      </c>
      <c r="M56" s="23">
        <v>2020</v>
      </c>
      <c r="N56" s="22">
        <f t="shared" si="9"/>
        <v>136</v>
      </c>
      <c r="O56" s="23">
        <f t="shared" si="14"/>
        <v>47.6</v>
      </c>
      <c r="P56" s="22">
        <f t="shared" si="11"/>
        <v>136</v>
      </c>
      <c r="Q56" s="22">
        <f t="shared" si="12"/>
        <v>47.6</v>
      </c>
      <c r="R56" s="31">
        <f t="shared" si="13"/>
        <v>88.4</v>
      </c>
      <c r="S56" s="34" t="s">
        <v>27</v>
      </c>
      <c r="T56" s="34" t="s">
        <v>28</v>
      </c>
      <c r="U56" s="34" t="s">
        <v>38</v>
      </c>
      <c r="V56" s="40"/>
      <c r="W56" s="35" t="s">
        <v>29</v>
      </c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35"/>
    </row>
    <row r="57" spans="1:73" s="1" customFormat="1" ht="15" customHeight="1">
      <c r="A57" s="15">
        <v>2088</v>
      </c>
      <c r="B57" s="34" t="s">
        <v>50</v>
      </c>
      <c r="C57" s="34" t="s">
        <v>161</v>
      </c>
      <c r="D57" s="45" t="s">
        <v>208</v>
      </c>
      <c r="E57" s="45" t="s">
        <v>216</v>
      </c>
      <c r="F57" s="46">
        <v>510811200201</v>
      </c>
      <c r="G57" s="45" t="s">
        <v>217</v>
      </c>
      <c r="H57" s="16" t="s">
        <v>218</v>
      </c>
      <c r="I57" s="24">
        <v>0</v>
      </c>
      <c r="J57" s="24">
        <v>7173</v>
      </c>
      <c r="K57" s="22">
        <v>5.3</v>
      </c>
      <c r="L57" s="23">
        <v>2020</v>
      </c>
      <c r="M57" s="23">
        <v>2020</v>
      </c>
      <c r="N57" s="22">
        <f t="shared" si="9"/>
        <v>106</v>
      </c>
      <c r="O57" s="23">
        <f t="shared" si="14"/>
        <v>37.1</v>
      </c>
      <c r="P57" s="22">
        <f t="shared" si="11"/>
        <v>106</v>
      </c>
      <c r="Q57" s="22">
        <f t="shared" si="12"/>
        <v>37.1</v>
      </c>
      <c r="R57" s="31">
        <f t="shared" si="13"/>
        <v>68.900000000000006</v>
      </c>
      <c r="S57" s="34" t="s">
        <v>27</v>
      </c>
      <c r="T57" s="34" t="s">
        <v>28</v>
      </c>
      <c r="U57" s="34" t="s">
        <v>38</v>
      </c>
      <c r="V57" s="40"/>
      <c r="W57" s="35" t="s">
        <v>29</v>
      </c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35"/>
    </row>
    <row r="58" spans="1:73" s="1" customFormat="1" ht="15" customHeight="1">
      <c r="A58" s="15">
        <v>2089</v>
      </c>
      <c r="B58" s="34" t="s">
        <v>50</v>
      </c>
      <c r="C58" s="34" t="s">
        <v>161</v>
      </c>
      <c r="D58" s="34" t="s">
        <v>219</v>
      </c>
      <c r="E58" s="49" t="s">
        <v>220</v>
      </c>
      <c r="F58" s="46">
        <v>510811217201</v>
      </c>
      <c r="G58" s="49" t="s">
        <v>221</v>
      </c>
      <c r="H58" s="16" t="s">
        <v>222</v>
      </c>
      <c r="I58" s="24">
        <v>0</v>
      </c>
      <c r="J58" s="24">
        <v>10758</v>
      </c>
      <c r="K58" s="22">
        <v>8.3000000000000007</v>
      </c>
      <c r="L58" s="23">
        <v>2020</v>
      </c>
      <c r="M58" s="23">
        <v>2020</v>
      </c>
      <c r="N58" s="22">
        <f t="shared" si="9"/>
        <v>166</v>
      </c>
      <c r="O58" s="23">
        <f t="shared" si="14"/>
        <v>58.100000000000009</v>
      </c>
      <c r="P58" s="22">
        <f t="shared" si="11"/>
        <v>166</v>
      </c>
      <c r="Q58" s="22">
        <f t="shared" si="12"/>
        <v>58.100000000000009</v>
      </c>
      <c r="R58" s="31">
        <f t="shared" si="13"/>
        <v>107.89999999999999</v>
      </c>
      <c r="S58" s="34" t="s">
        <v>27</v>
      </c>
      <c r="T58" s="34" t="s">
        <v>28</v>
      </c>
      <c r="U58" s="34" t="s">
        <v>38</v>
      </c>
      <c r="V58" s="40"/>
      <c r="W58" s="35" t="s">
        <v>29</v>
      </c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35"/>
    </row>
    <row r="59" spans="1:73" s="1" customFormat="1" ht="15" customHeight="1">
      <c r="A59" s="15">
        <v>2090</v>
      </c>
      <c r="B59" s="34" t="s">
        <v>50</v>
      </c>
      <c r="C59" s="34" t="s">
        <v>161</v>
      </c>
      <c r="D59" s="34" t="s">
        <v>223</v>
      </c>
      <c r="E59" s="49" t="s">
        <v>224</v>
      </c>
      <c r="F59" s="46">
        <v>510811212206</v>
      </c>
      <c r="G59" s="49" t="s">
        <v>225</v>
      </c>
      <c r="H59" s="16" t="s">
        <v>226</v>
      </c>
      <c r="I59" s="24">
        <v>0</v>
      </c>
      <c r="J59" s="24">
        <v>6885</v>
      </c>
      <c r="K59" s="22">
        <v>5.3</v>
      </c>
      <c r="L59" s="23">
        <v>2020</v>
      </c>
      <c r="M59" s="23">
        <v>2020</v>
      </c>
      <c r="N59" s="22">
        <f t="shared" si="9"/>
        <v>106</v>
      </c>
      <c r="O59" s="23">
        <f t="shared" si="14"/>
        <v>37.1</v>
      </c>
      <c r="P59" s="22">
        <f t="shared" si="11"/>
        <v>106</v>
      </c>
      <c r="Q59" s="22">
        <f t="shared" si="12"/>
        <v>37.1</v>
      </c>
      <c r="R59" s="31">
        <f t="shared" si="13"/>
        <v>68.900000000000006</v>
      </c>
      <c r="S59" s="34" t="s">
        <v>27</v>
      </c>
      <c r="T59" s="34" t="s">
        <v>28</v>
      </c>
      <c r="U59" s="34" t="s">
        <v>38</v>
      </c>
      <c r="V59" s="40"/>
      <c r="W59" s="35" t="s">
        <v>29</v>
      </c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35"/>
    </row>
    <row r="60" spans="1:73" s="1" customFormat="1" ht="15" customHeight="1">
      <c r="A60" s="15">
        <v>2091</v>
      </c>
      <c r="B60" s="34" t="s">
        <v>50</v>
      </c>
      <c r="C60" s="34" t="s">
        <v>161</v>
      </c>
      <c r="D60" s="45" t="s">
        <v>223</v>
      </c>
      <c r="E60" s="45" t="s">
        <v>227</v>
      </c>
      <c r="F60" s="46">
        <v>510811212204</v>
      </c>
      <c r="G60" s="45" t="s">
        <v>228</v>
      </c>
      <c r="H60" s="16" t="s">
        <v>229</v>
      </c>
      <c r="I60" s="24">
        <v>0</v>
      </c>
      <c r="J60" s="24">
        <v>3727</v>
      </c>
      <c r="K60" s="22">
        <v>3.7</v>
      </c>
      <c r="L60" s="23">
        <v>2020</v>
      </c>
      <c r="M60" s="23">
        <v>2020</v>
      </c>
      <c r="N60" s="22">
        <f t="shared" si="9"/>
        <v>74</v>
      </c>
      <c r="O60" s="23">
        <f t="shared" si="14"/>
        <v>25.900000000000002</v>
      </c>
      <c r="P60" s="22">
        <f t="shared" si="11"/>
        <v>74</v>
      </c>
      <c r="Q60" s="22">
        <f t="shared" si="12"/>
        <v>25.900000000000002</v>
      </c>
      <c r="R60" s="31">
        <f t="shared" si="13"/>
        <v>48.099999999999994</v>
      </c>
      <c r="S60" s="34" t="s">
        <v>27</v>
      </c>
      <c r="T60" s="34" t="s">
        <v>28</v>
      </c>
      <c r="U60" s="34" t="s">
        <v>38</v>
      </c>
      <c r="V60" s="40"/>
      <c r="W60" s="35" t="s">
        <v>29</v>
      </c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35"/>
    </row>
    <row r="61" spans="1:73" s="1" customFormat="1" ht="15" customHeight="1">
      <c r="A61" s="15">
        <v>2092</v>
      </c>
      <c r="B61" s="34" t="s">
        <v>50</v>
      </c>
      <c r="C61" s="34" t="s">
        <v>161</v>
      </c>
      <c r="D61" s="45" t="s">
        <v>223</v>
      </c>
      <c r="E61" s="45" t="s">
        <v>230</v>
      </c>
      <c r="F61" s="46">
        <v>510811212201</v>
      </c>
      <c r="G61" s="45" t="s">
        <v>231</v>
      </c>
      <c r="H61" s="16" t="s">
        <v>232</v>
      </c>
      <c r="I61" s="24">
        <v>0</v>
      </c>
      <c r="J61" s="24">
        <v>4509</v>
      </c>
      <c r="K61" s="22">
        <v>4.5</v>
      </c>
      <c r="L61" s="23">
        <v>2020</v>
      </c>
      <c r="M61" s="23">
        <v>2020</v>
      </c>
      <c r="N61" s="22">
        <f t="shared" si="9"/>
        <v>90</v>
      </c>
      <c r="O61" s="23">
        <f t="shared" si="14"/>
        <v>31.5</v>
      </c>
      <c r="P61" s="22">
        <f t="shared" si="11"/>
        <v>90</v>
      </c>
      <c r="Q61" s="22">
        <f t="shared" si="12"/>
        <v>31.5</v>
      </c>
      <c r="R61" s="31">
        <f t="shared" si="13"/>
        <v>58.5</v>
      </c>
      <c r="S61" s="34" t="s">
        <v>27</v>
      </c>
      <c r="T61" s="34" t="s">
        <v>28</v>
      </c>
      <c r="U61" s="34" t="s">
        <v>38</v>
      </c>
      <c r="V61" s="40"/>
      <c r="W61" s="35" t="s">
        <v>29</v>
      </c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35"/>
    </row>
    <row r="62" spans="1:73" s="1" customFormat="1" ht="15" customHeight="1">
      <c r="A62" s="15">
        <v>2093</v>
      </c>
      <c r="B62" s="34" t="s">
        <v>50</v>
      </c>
      <c r="C62" s="34" t="s">
        <v>161</v>
      </c>
      <c r="D62" s="34" t="s">
        <v>233</v>
      </c>
      <c r="E62" s="49" t="s">
        <v>234</v>
      </c>
      <c r="F62" s="46">
        <v>510811103201</v>
      </c>
      <c r="G62" s="49" t="s">
        <v>235</v>
      </c>
      <c r="H62" s="16" t="s">
        <v>236</v>
      </c>
      <c r="I62" s="24">
        <v>0</v>
      </c>
      <c r="J62" s="24">
        <v>3269</v>
      </c>
      <c r="K62" s="22">
        <v>3.3</v>
      </c>
      <c r="L62" s="23">
        <v>2020</v>
      </c>
      <c r="M62" s="23">
        <v>2020</v>
      </c>
      <c r="N62" s="22">
        <f t="shared" si="9"/>
        <v>66</v>
      </c>
      <c r="O62" s="23">
        <f t="shared" si="14"/>
        <v>23.099999999999998</v>
      </c>
      <c r="P62" s="22">
        <f t="shared" si="11"/>
        <v>66</v>
      </c>
      <c r="Q62" s="22">
        <f t="shared" si="12"/>
        <v>23.099999999999998</v>
      </c>
      <c r="R62" s="31">
        <f t="shared" si="13"/>
        <v>42.900000000000006</v>
      </c>
      <c r="S62" s="34" t="s">
        <v>27</v>
      </c>
      <c r="T62" s="34" t="s">
        <v>28</v>
      </c>
      <c r="U62" s="34" t="s">
        <v>38</v>
      </c>
      <c r="V62" s="40"/>
      <c r="W62" s="35" t="s">
        <v>29</v>
      </c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35"/>
    </row>
    <row r="63" spans="1:73" s="1" customFormat="1" ht="15" customHeight="1">
      <c r="A63" s="15">
        <v>2094</v>
      </c>
      <c r="B63" s="34" t="s">
        <v>50</v>
      </c>
      <c r="C63" s="34" t="s">
        <v>161</v>
      </c>
      <c r="D63" s="34" t="s">
        <v>233</v>
      </c>
      <c r="E63" s="49" t="s">
        <v>48</v>
      </c>
      <c r="F63" s="46">
        <v>510811103206</v>
      </c>
      <c r="G63" s="49" t="s">
        <v>35</v>
      </c>
      <c r="H63" s="16" t="s">
        <v>237</v>
      </c>
      <c r="I63" s="24">
        <v>0</v>
      </c>
      <c r="J63" s="24">
        <v>4804</v>
      </c>
      <c r="K63" s="22">
        <v>3.2</v>
      </c>
      <c r="L63" s="23">
        <v>2020</v>
      </c>
      <c r="M63" s="23">
        <v>2020</v>
      </c>
      <c r="N63" s="22">
        <f t="shared" si="9"/>
        <v>64</v>
      </c>
      <c r="O63" s="23">
        <f t="shared" si="14"/>
        <v>22.400000000000002</v>
      </c>
      <c r="P63" s="22">
        <f t="shared" si="11"/>
        <v>64</v>
      </c>
      <c r="Q63" s="22">
        <f t="shared" si="12"/>
        <v>22.400000000000002</v>
      </c>
      <c r="R63" s="31">
        <f t="shared" si="13"/>
        <v>41.599999999999994</v>
      </c>
      <c r="S63" s="34" t="s">
        <v>27</v>
      </c>
      <c r="T63" s="34" t="s">
        <v>28</v>
      </c>
      <c r="U63" s="34" t="s">
        <v>38</v>
      </c>
      <c r="V63" s="40"/>
      <c r="W63" s="35" t="s">
        <v>29</v>
      </c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35"/>
    </row>
    <row r="64" spans="1:73" s="1" customFormat="1" ht="15" customHeight="1">
      <c r="A64" s="15">
        <v>2095</v>
      </c>
      <c r="B64" s="34" t="s">
        <v>50</v>
      </c>
      <c r="C64" s="34" t="s">
        <v>161</v>
      </c>
      <c r="D64" s="34" t="s">
        <v>233</v>
      </c>
      <c r="E64" s="49" t="s">
        <v>238</v>
      </c>
      <c r="F64" s="46">
        <v>510811103210</v>
      </c>
      <c r="G64" s="49" t="s">
        <v>239</v>
      </c>
      <c r="H64" s="16" t="s">
        <v>240</v>
      </c>
      <c r="I64" s="24">
        <v>0</v>
      </c>
      <c r="J64" s="24">
        <v>4046</v>
      </c>
      <c r="K64" s="22">
        <v>3.8</v>
      </c>
      <c r="L64" s="23">
        <v>2020</v>
      </c>
      <c r="M64" s="23">
        <v>2020</v>
      </c>
      <c r="N64" s="22">
        <f t="shared" si="9"/>
        <v>76</v>
      </c>
      <c r="O64" s="23">
        <f t="shared" si="14"/>
        <v>26.599999999999998</v>
      </c>
      <c r="P64" s="22">
        <f t="shared" si="11"/>
        <v>76</v>
      </c>
      <c r="Q64" s="22">
        <f t="shared" si="12"/>
        <v>26.599999999999998</v>
      </c>
      <c r="R64" s="31">
        <f t="shared" si="13"/>
        <v>49.400000000000006</v>
      </c>
      <c r="S64" s="34" t="s">
        <v>27</v>
      </c>
      <c r="T64" s="34" t="s">
        <v>28</v>
      </c>
      <c r="U64" s="34" t="s">
        <v>38</v>
      </c>
      <c r="V64" s="40"/>
      <c r="W64" s="35" t="s">
        <v>29</v>
      </c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35"/>
    </row>
    <row r="65" spans="1:73" s="1" customFormat="1" ht="15" customHeight="1">
      <c r="A65" s="15">
        <v>2096</v>
      </c>
      <c r="B65" s="34" t="s">
        <v>50</v>
      </c>
      <c r="C65" s="34" t="s">
        <v>161</v>
      </c>
      <c r="D65" s="34" t="s">
        <v>233</v>
      </c>
      <c r="E65" s="49" t="s">
        <v>241</v>
      </c>
      <c r="F65" s="46">
        <v>510811103209</v>
      </c>
      <c r="G65" s="49" t="s">
        <v>242</v>
      </c>
      <c r="H65" s="16" t="s">
        <v>243</v>
      </c>
      <c r="I65" s="24">
        <v>0</v>
      </c>
      <c r="J65" s="24">
        <v>1903</v>
      </c>
      <c r="K65" s="22">
        <v>1.9</v>
      </c>
      <c r="L65" s="23">
        <v>2020</v>
      </c>
      <c r="M65" s="23">
        <v>2020</v>
      </c>
      <c r="N65" s="22">
        <f t="shared" si="9"/>
        <v>38</v>
      </c>
      <c r="O65" s="23">
        <f t="shared" si="14"/>
        <v>13.299999999999999</v>
      </c>
      <c r="P65" s="22">
        <f t="shared" si="11"/>
        <v>38</v>
      </c>
      <c r="Q65" s="22">
        <f t="shared" si="12"/>
        <v>13.299999999999999</v>
      </c>
      <c r="R65" s="31">
        <f t="shared" si="13"/>
        <v>24.700000000000003</v>
      </c>
      <c r="S65" s="34" t="s">
        <v>27</v>
      </c>
      <c r="T65" s="34" t="s">
        <v>28</v>
      </c>
      <c r="U65" s="34" t="s">
        <v>38</v>
      </c>
      <c r="V65" s="40"/>
      <c r="W65" s="35" t="s">
        <v>29</v>
      </c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35"/>
    </row>
    <row r="66" spans="1:73" s="1" customFormat="1" ht="15" customHeight="1">
      <c r="A66" s="15">
        <v>2097</v>
      </c>
      <c r="B66" s="34" t="s">
        <v>50</v>
      </c>
      <c r="C66" s="34" t="s">
        <v>161</v>
      </c>
      <c r="D66" s="34" t="s">
        <v>233</v>
      </c>
      <c r="E66" s="49" t="s">
        <v>244</v>
      </c>
      <c r="F66" s="46">
        <v>510811103203</v>
      </c>
      <c r="G66" s="49" t="s">
        <v>245</v>
      </c>
      <c r="H66" s="16" t="s">
        <v>246</v>
      </c>
      <c r="I66" s="24">
        <v>0</v>
      </c>
      <c r="J66" s="24">
        <v>5732</v>
      </c>
      <c r="K66" s="22">
        <v>5</v>
      </c>
      <c r="L66" s="23">
        <v>2020</v>
      </c>
      <c r="M66" s="23">
        <v>2020</v>
      </c>
      <c r="N66" s="22">
        <f t="shared" si="9"/>
        <v>100</v>
      </c>
      <c r="O66" s="23">
        <f t="shared" si="14"/>
        <v>35</v>
      </c>
      <c r="P66" s="22">
        <f t="shared" si="11"/>
        <v>100</v>
      </c>
      <c r="Q66" s="22">
        <f t="shared" si="12"/>
        <v>35</v>
      </c>
      <c r="R66" s="31">
        <f t="shared" si="13"/>
        <v>65</v>
      </c>
      <c r="S66" s="34" t="s">
        <v>27</v>
      </c>
      <c r="T66" s="34" t="s">
        <v>28</v>
      </c>
      <c r="U66" s="34" t="s">
        <v>38</v>
      </c>
      <c r="V66" s="40"/>
      <c r="W66" s="35" t="s">
        <v>29</v>
      </c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35"/>
    </row>
    <row r="67" spans="1:73" s="1" customFormat="1" ht="15" customHeight="1">
      <c r="A67" s="15">
        <v>2098</v>
      </c>
      <c r="B67" s="34" t="s">
        <v>50</v>
      </c>
      <c r="C67" s="34" t="s">
        <v>161</v>
      </c>
      <c r="D67" s="45" t="s">
        <v>233</v>
      </c>
      <c r="E67" s="45" t="s">
        <v>247</v>
      </c>
      <c r="F67" s="46">
        <v>510811103207</v>
      </c>
      <c r="G67" s="45" t="s">
        <v>248</v>
      </c>
      <c r="H67" s="16" t="s">
        <v>249</v>
      </c>
      <c r="I67" s="24">
        <v>0</v>
      </c>
      <c r="J67" s="24">
        <v>8990</v>
      </c>
      <c r="K67" s="22">
        <v>9</v>
      </c>
      <c r="L67" s="23">
        <v>2020</v>
      </c>
      <c r="M67" s="23">
        <v>2020</v>
      </c>
      <c r="N67" s="22">
        <f t="shared" si="9"/>
        <v>180</v>
      </c>
      <c r="O67" s="23">
        <f t="shared" si="14"/>
        <v>63</v>
      </c>
      <c r="P67" s="22">
        <f t="shared" si="11"/>
        <v>180</v>
      </c>
      <c r="Q67" s="22">
        <f t="shared" si="12"/>
        <v>63</v>
      </c>
      <c r="R67" s="31">
        <f t="shared" si="13"/>
        <v>117</v>
      </c>
      <c r="S67" s="34" t="s">
        <v>27</v>
      </c>
      <c r="T67" s="34" t="s">
        <v>28</v>
      </c>
      <c r="U67" s="34" t="s">
        <v>38</v>
      </c>
      <c r="V67" s="40"/>
      <c r="W67" s="35" t="s">
        <v>29</v>
      </c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35"/>
    </row>
    <row r="68" spans="1:73" s="1" customFormat="1" ht="15" customHeight="1">
      <c r="A68" s="15">
        <v>2099</v>
      </c>
      <c r="B68" s="34" t="s">
        <v>50</v>
      </c>
      <c r="C68" s="34" t="s">
        <v>161</v>
      </c>
      <c r="D68" s="34" t="s">
        <v>250</v>
      </c>
      <c r="E68" s="49" t="s">
        <v>33</v>
      </c>
      <c r="F68" s="46">
        <v>510811205204</v>
      </c>
      <c r="G68" s="49" t="s">
        <v>251</v>
      </c>
      <c r="H68" s="16" t="s">
        <v>252</v>
      </c>
      <c r="I68" s="24">
        <v>0</v>
      </c>
      <c r="J68" s="24">
        <v>4832</v>
      </c>
      <c r="K68" s="22">
        <v>4.8</v>
      </c>
      <c r="L68" s="23">
        <v>2020</v>
      </c>
      <c r="M68" s="23">
        <v>2020</v>
      </c>
      <c r="N68" s="22">
        <f t="shared" si="9"/>
        <v>96</v>
      </c>
      <c r="O68" s="23">
        <f t="shared" si="14"/>
        <v>33.6</v>
      </c>
      <c r="P68" s="22">
        <f t="shared" si="11"/>
        <v>96</v>
      </c>
      <c r="Q68" s="22">
        <f t="shared" si="12"/>
        <v>33.6</v>
      </c>
      <c r="R68" s="31">
        <f t="shared" si="13"/>
        <v>62.4</v>
      </c>
      <c r="S68" s="34" t="s">
        <v>27</v>
      </c>
      <c r="T68" s="34" t="s">
        <v>28</v>
      </c>
      <c r="U68" s="34" t="s">
        <v>38</v>
      </c>
      <c r="V68" s="40"/>
      <c r="W68" s="35" t="s">
        <v>29</v>
      </c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35"/>
    </row>
    <row r="69" spans="1:73" s="1" customFormat="1" ht="15" customHeight="1">
      <c r="A69" s="15">
        <v>2100</v>
      </c>
      <c r="B69" s="34" t="s">
        <v>50</v>
      </c>
      <c r="C69" s="34" t="s">
        <v>161</v>
      </c>
      <c r="D69" s="34" t="s">
        <v>250</v>
      </c>
      <c r="E69" s="49" t="s">
        <v>253</v>
      </c>
      <c r="F69" s="46">
        <v>510811205206</v>
      </c>
      <c r="G69" s="49" t="s">
        <v>254</v>
      </c>
      <c r="H69" s="16" t="s">
        <v>255</v>
      </c>
      <c r="I69" s="24">
        <v>0</v>
      </c>
      <c r="J69" s="24">
        <v>6016</v>
      </c>
      <c r="K69" s="22">
        <v>5.2</v>
      </c>
      <c r="L69" s="23">
        <v>2020</v>
      </c>
      <c r="M69" s="23">
        <v>2020</v>
      </c>
      <c r="N69" s="22">
        <f t="shared" si="9"/>
        <v>104</v>
      </c>
      <c r="O69" s="23">
        <f t="shared" si="14"/>
        <v>36.4</v>
      </c>
      <c r="P69" s="22">
        <f t="shared" si="11"/>
        <v>104</v>
      </c>
      <c r="Q69" s="22">
        <f t="shared" si="12"/>
        <v>36.4</v>
      </c>
      <c r="R69" s="31">
        <f t="shared" si="13"/>
        <v>67.599999999999994</v>
      </c>
      <c r="S69" s="34" t="s">
        <v>27</v>
      </c>
      <c r="T69" s="34" t="s">
        <v>28</v>
      </c>
      <c r="U69" s="34" t="s">
        <v>38</v>
      </c>
      <c r="V69" s="40"/>
      <c r="W69" s="35" t="s">
        <v>29</v>
      </c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35"/>
    </row>
    <row r="70" spans="1:73" s="1" customFormat="1" ht="15" customHeight="1">
      <c r="A70" s="15">
        <v>2101</v>
      </c>
      <c r="B70" s="34" t="s">
        <v>50</v>
      </c>
      <c r="C70" s="34" t="s">
        <v>161</v>
      </c>
      <c r="D70" s="45" t="s">
        <v>250</v>
      </c>
      <c r="E70" s="45" t="s">
        <v>256</v>
      </c>
      <c r="F70" s="46">
        <v>510811205205</v>
      </c>
      <c r="G70" s="45" t="s">
        <v>257</v>
      </c>
      <c r="H70" s="16" t="s">
        <v>258</v>
      </c>
      <c r="I70" s="24">
        <v>0</v>
      </c>
      <c r="J70" s="24">
        <v>5264</v>
      </c>
      <c r="K70" s="22">
        <v>4.9000000000000004</v>
      </c>
      <c r="L70" s="23">
        <v>2020</v>
      </c>
      <c r="M70" s="23">
        <v>2020</v>
      </c>
      <c r="N70" s="22">
        <f t="shared" si="9"/>
        <v>98</v>
      </c>
      <c r="O70" s="23">
        <f t="shared" si="14"/>
        <v>34.300000000000004</v>
      </c>
      <c r="P70" s="22">
        <f t="shared" si="11"/>
        <v>98</v>
      </c>
      <c r="Q70" s="22">
        <f t="shared" si="12"/>
        <v>34.300000000000004</v>
      </c>
      <c r="R70" s="31">
        <f t="shared" si="13"/>
        <v>63.699999999999996</v>
      </c>
      <c r="S70" s="34" t="s">
        <v>27</v>
      </c>
      <c r="T70" s="34" t="s">
        <v>28</v>
      </c>
      <c r="U70" s="34" t="s">
        <v>38</v>
      </c>
      <c r="V70" s="40"/>
      <c r="W70" s="35" t="s">
        <v>29</v>
      </c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35"/>
    </row>
    <row r="71" spans="1:73" s="1" customFormat="1" ht="15" customHeight="1">
      <c r="A71" s="15">
        <v>2102</v>
      </c>
      <c r="B71" s="34" t="s">
        <v>50</v>
      </c>
      <c r="C71" s="34" t="s">
        <v>161</v>
      </c>
      <c r="D71" s="34" t="s">
        <v>259</v>
      </c>
      <c r="E71" s="49" t="s">
        <v>260</v>
      </c>
      <c r="F71" s="46">
        <v>510811202205</v>
      </c>
      <c r="G71" s="49" t="s">
        <v>261</v>
      </c>
      <c r="H71" s="16" t="s">
        <v>262</v>
      </c>
      <c r="I71" s="24">
        <v>0</v>
      </c>
      <c r="J71" s="24">
        <v>4256</v>
      </c>
      <c r="K71" s="22">
        <v>4.3</v>
      </c>
      <c r="L71" s="23">
        <v>2020</v>
      </c>
      <c r="M71" s="23">
        <v>2020</v>
      </c>
      <c r="N71" s="22">
        <f t="shared" si="9"/>
        <v>86</v>
      </c>
      <c r="O71" s="23">
        <f t="shared" si="14"/>
        <v>30.099999999999998</v>
      </c>
      <c r="P71" s="22">
        <f t="shared" si="11"/>
        <v>86</v>
      </c>
      <c r="Q71" s="22">
        <f t="shared" si="12"/>
        <v>30.099999999999998</v>
      </c>
      <c r="R71" s="31">
        <f t="shared" si="13"/>
        <v>55.900000000000006</v>
      </c>
      <c r="S71" s="34" t="s">
        <v>27</v>
      </c>
      <c r="T71" s="34" t="s">
        <v>28</v>
      </c>
      <c r="U71" s="34" t="s">
        <v>38</v>
      </c>
      <c r="V71" s="40"/>
      <c r="W71" s="35" t="s">
        <v>29</v>
      </c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35"/>
    </row>
    <row r="72" spans="1:73" s="1" customFormat="1" ht="15" customHeight="1">
      <c r="A72" s="15">
        <v>2103</v>
      </c>
      <c r="B72" s="34" t="s">
        <v>50</v>
      </c>
      <c r="C72" s="34" t="s">
        <v>161</v>
      </c>
      <c r="D72" s="45" t="s">
        <v>259</v>
      </c>
      <c r="E72" s="45" t="s">
        <v>260</v>
      </c>
      <c r="F72" s="46">
        <v>510811202205</v>
      </c>
      <c r="G72" s="45" t="s">
        <v>263</v>
      </c>
      <c r="H72" s="16" t="s">
        <v>264</v>
      </c>
      <c r="I72" s="24">
        <v>0</v>
      </c>
      <c r="J72" s="24">
        <v>3144</v>
      </c>
      <c r="K72" s="22">
        <v>3.1</v>
      </c>
      <c r="L72" s="23">
        <v>2020</v>
      </c>
      <c r="M72" s="23">
        <v>2020</v>
      </c>
      <c r="N72" s="22">
        <f t="shared" si="9"/>
        <v>62</v>
      </c>
      <c r="O72" s="23">
        <f t="shared" si="14"/>
        <v>21.7</v>
      </c>
      <c r="P72" s="22">
        <f t="shared" si="11"/>
        <v>62</v>
      </c>
      <c r="Q72" s="22">
        <f t="shared" si="12"/>
        <v>21.7</v>
      </c>
      <c r="R72" s="31">
        <f t="shared" si="13"/>
        <v>40.299999999999997</v>
      </c>
      <c r="S72" s="34" t="s">
        <v>27</v>
      </c>
      <c r="T72" s="34" t="s">
        <v>28</v>
      </c>
      <c r="U72" s="34" t="s">
        <v>38</v>
      </c>
      <c r="V72" s="40"/>
      <c r="W72" s="35" t="s">
        <v>29</v>
      </c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35"/>
    </row>
    <row r="73" spans="1:73" s="1" customFormat="1" ht="15" customHeight="1">
      <c r="A73" s="15">
        <v>2104</v>
      </c>
      <c r="B73" s="34" t="s">
        <v>50</v>
      </c>
      <c r="C73" s="34" t="s">
        <v>161</v>
      </c>
      <c r="D73" s="45" t="s">
        <v>259</v>
      </c>
      <c r="E73" s="45" t="s">
        <v>265</v>
      </c>
      <c r="F73" s="46">
        <v>510811202201</v>
      </c>
      <c r="G73" s="45" t="s">
        <v>266</v>
      </c>
      <c r="H73" s="16" t="s">
        <v>267</v>
      </c>
      <c r="I73" s="24">
        <v>0</v>
      </c>
      <c r="J73" s="24">
        <v>5402</v>
      </c>
      <c r="K73" s="22">
        <v>5.4</v>
      </c>
      <c r="L73" s="23">
        <v>2020</v>
      </c>
      <c r="M73" s="23">
        <v>2020</v>
      </c>
      <c r="N73" s="22">
        <f t="shared" si="9"/>
        <v>108</v>
      </c>
      <c r="O73" s="23">
        <f t="shared" si="14"/>
        <v>37.800000000000004</v>
      </c>
      <c r="P73" s="22">
        <f t="shared" si="11"/>
        <v>108</v>
      </c>
      <c r="Q73" s="22">
        <f t="shared" si="12"/>
        <v>37.800000000000004</v>
      </c>
      <c r="R73" s="31">
        <f t="shared" si="13"/>
        <v>70.199999999999989</v>
      </c>
      <c r="S73" s="34" t="s">
        <v>27</v>
      </c>
      <c r="T73" s="34" t="s">
        <v>28</v>
      </c>
      <c r="U73" s="34" t="s">
        <v>38</v>
      </c>
      <c r="V73" s="40"/>
      <c r="W73" s="35" t="s">
        <v>29</v>
      </c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35"/>
    </row>
    <row r="74" spans="1:73" s="1" customFormat="1" ht="15" customHeight="1">
      <c r="A74" s="15">
        <v>2105</v>
      </c>
      <c r="B74" s="34" t="s">
        <v>50</v>
      </c>
      <c r="C74" s="34" t="s">
        <v>161</v>
      </c>
      <c r="D74" s="34" t="s">
        <v>268</v>
      </c>
      <c r="E74" s="49" t="s">
        <v>269</v>
      </c>
      <c r="F74" s="46">
        <v>510811216203</v>
      </c>
      <c r="G74" s="49" t="s">
        <v>270</v>
      </c>
      <c r="H74" s="16" t="s">
        <v>271</v>
      </c>
      <c r="I74" s="24">
        <v>0</v>
      </c>
      <c r="J74" s="24">
        <v>2418</v>
      </c>
      <c r="K74" s="22">
        <v>2.4</v>
      </c>
      <c r="L74" s="23">
        <v>2020</v>
      </c>
      <c r="M74" s="23">
        <v>2020</v>
      </c>
      <c r="N74" s="22">
        <f t="shared" si="9"/>
        <v>48</v>
      </c>
      <c r="O74" s="23">
        <f t="shared" si="14"/>
        <v>16.8</v>
      </c>
      <c r="P74" s="22">
        <f t="shared" si="11"/>
        <v>48</v>
      </c>
      <c r="Q74" s="22">
        <f t="shared" si="12"/>
        <v>16.8</v>
      </c>
      <c r="R74" s="31">
        <f t="shared" si="13"/>
        <v>31.2</v>
      </c>
      <c r="S74" s="34" t="s">
        <v>27</v>
      </c>
      <c r="T74" s="34" t="s">
        <v>28</v>
      </c>
      <c r="U74" s="34" t="s">
        <v>38</v>
      </c>
      <c r="V74" s="40"/>
      <c r="W74" s="35" t="s">
        <v>29</v>
      </c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35"/>
    </row>
    <row r="75" spans="1:73" s="1" customFormat="1" ht="15" customHeight="1">
      <c r="A75" s="15">
        <v>2106</v>
      </c>
      <c r="B75" s="34" t="s">
        <v>50</v>
      </c>
      <c r="C75" s="34" t="s">
        <v>161</v>
      </c>
      <c r="D75" s="34" t="s">
        <v>268</v>
      </c>
      <c r="E75" s="49" t="s">
        <v>272</v>
      </c>
      <c r="F75" s="46">
        <v>510811216201</v>
      </c>
      <c r="G75" s="49" t="s">
        <v>273</v>
      </c>
      <c r="H75" s="16" t="s">
        <v>274</v>
      </c>
      <c r="I75" s="24">
        <v>0</v>
      </c>
      <c r="J75" s="24">
        <v>4205</v>
      </c>
      <c r="K75" s="22">
        <v>4.2</v>
      </c>
      <c r="L75" s="23">
        <v>2020</v>
      </c>
      <c r="M75" s="23">
        <v>2020</v>
      </c>
      <c r="N75" s="22">
        <f t="shared" si="9"/>
        <v>84</v>
      </c>
      <c r="O75" s="23">
        <f t="shared" si="14"/>
        <v>29.400000000000002</v>
      </c>
      <c r="P75" s="22">
        <f t="shared" si="11"/>
        <v>84</v>
      </c>
      <c r="Q75" s="22">
        <f t="shared" si="12"/>
        <v>29.400000000000002</v>
      </c>
      <c r="R75" s="31">
        <f t="shared" si="13"/>
        <v>54.599999999999994</v>
      </c>
      <c r="S75" s="34" t="s">
        <v>27</v>
      </c>
      <c r="T75" s="34" t="s">
        <v>28</v>
      </c>
      <c r="U75" s="34" t="s">
        <v>38</v>
      </c>
      <c r="V75" s="40"/>
      <c r="W75" s="35" t="s">
        <v>29</v>
      </c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35"/>
    </row>
    <row r="76" spans="1:73" s="1" customFormat="1" ht="15" customHeight="1">
      <c r="A76" s="15">
        <v>2107</v>
      </c>
      <c r="B76" s="34" t="s">
        <v>50</v>
      </c>
      <c r="C76" s="34" t="s">
        <v>161</v>
      </c>
      <c r="D76" s="45" t="s">
        <v>268</v>
      </c>
      <c r="E76" s="45" t="s">
        <v>275</v>
      </c>
      <c r="F76" s="46">
        <v>510811216204</v>
      </c>
      <c r="G76" s="45" t="s">
        <v>276</v>
      </c>
      <c r="H76" s="16" t="s">
        <v>277</v>
      </c>
      <c r="I76" s="24">
        <v>0</v>
      </c>
      <c r="J76" s="24">
        <v>2008</v>
      </c>
      <c r="K76" s="22">
        <v>2</v>
      </c>
      <c r="L76" s="23">
        <v>2020</v>
      </c>
      <c r="M76" s="23">
        <v>2020</v>
      </c>
      <c r="N76" s="22">
        <f t="shared" si="9"/>
        <v>40</v>
      </c>
      <c r="O76" s="23">
        <f t="shared" si="14"/>
        <v>14</v>
      </c>
      <c r="P76" s="22">
        <f t="shared" si="11"/>
        <v>40</v>
      </c>
      <c r="Q76" s="22">
        <f t="shared" si="12"/>
        <v>14</v>
      </c>
      <c r="R76" s="31">
        <f t="shared" si="13"/>
        <v>26</v>
      </c>
      <c r="S76" s="34" t="s">
        <v>27</v>
      </c>
      <c r="T76" s="34" t="s">
        <v>28</v>
      </c>
      <c r="U76" s="34" t="s">
        <v>38</v>
      </c>
      <c r="V76" s="40"/>
      <c r="W76" s="35" t="s">
        <v>29</v>
      </c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35"/>
    </row>
    <row r="77" spans="1:73" s="1" customFormat="1" ht="15" customHeight="1">
      <c r="A77" s="15">
        <v>2108</v>
      </c>
      <c r="B77" s="34" t="s">
        <v>50</v>
      </c>
      <c r="C77" s="34" t="s">
        <v>161</v>
      </c>
      <c r="D77" s="45" t="s">
        <v>278</v>
      </c>
      <c r="E77" s="45" t="s">
        <v>42</v>
      </c>
      <c r="F77" s="46">
        <v>510811209209</v>
      </c>
      <c r="G77" s="45" t="s">
        <v>279</v>
      </c>
      <c r="H77" s="16" t="s">
        <v>280</v>
      </c>
      <c r="I77" s="24">
        <v>0</v>
      </c>
      <c r="J77" s="24">
        <v>4211</v>
      </c>
      <c r="K77" s="22">
        <v>4.2</v>
      </c>
      <c r="L77" s="23">
        <v>2020</v>
      </c>
      <c r="M77" s="23">
        <v>2020</v>
      </c>
      <c r="N77" s="22">
        <f t="shared" si="9"/>
        <v>84</v>
      </c>
      <c r="O77" s="23">
        <f t="shared" si="14"/>
        <v>29.400000000000002</v>
      </c>
      <c r="P77" s="22">
        <f t="shared" si="11"/>
        <v>84</v>
      </c>
      <c r="Q77" s="22">
        <f t="shared" si="12"/>
        <v>29.400000000000002</v>
      </c>
      <c r="R77" s="31">
        <f t="shared" si="13"/>
        <v>54.599999999999994</v>
      </c>
      <c r="S77" s="34" t="s">
        <v>27</v>
      </c>
      <c r="T77" s="34" t="s">
        <v>28</v>
      </c>
      <c r="U77" s="34" t="s">
        <v>38</v>
      </c>
      <c r="V77" s="40"/>
      <c r="W77" s="35" t="s">
        <v>29</v>
      </c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35"/>
    </row>
    <row r="78" spans="1:73" s="1" customFormat="1" ht="15" customHeight="1">
      <c r="A78" s="15">
        <v>2109</v>
      </c>
      <c r="B78" s="34" t="s">
        <v>50</v>
      </c>
      <c r="C78" s="34" t="s">
        <v>161</v>
      </c>
      <c r="D78" s="34" t="s">
        <v>281</v>
      </c>
      <c r="E78" s="49" t="s">
        <v>282</v>
      </c>
      <c r="F78" s="46">
        <v>510811105204</v>
      </c>
      <c r="G78" s="49" t="s">
        <v>283</v>
      </c>
      <c r="H78" s="16" t="s">
        <v>284</v>
      </c>
      <c r="I78" s="24">
        <v>0</v>
      </c>
      <c r="J78" s="24">
        <v>1506</v>
      </c>
      <c r="K78" s="22">
        <v>1.5</v>
      </c>
      <c r="L78" s="23">
        <v>2020</v>
      </c>
      <c r="M78" s="23">
        <v>2020</v>
      </c>
      <c r="N78" s="22">
        <f t="shared" si="9"/>
        <v>30</v>
      </c>
      <c r="O78" s="23">
        <f t="shared" si="14"/>
        <v>10.5</v>
      </c>
      <c r="P78" s="22">
        <f t="shared" si="11"/>
        <v>30</v>
      </c>
      <c r="Q78" s="22">
        <f t="shared" si="12"/>
        <v>10.5</v>
      </c>
      <c r="R78" s="31">
        <f t="shared" si="13"/>
        <v>19.5</v>
      </c>
      <c r="S78" s="34" t="s">
        <v>27</v>
      </c>
      <c r="T78" s="34" t="s">
        <v>28</v>
      </c>
      <c r="U78" s="34" t="s">
        <v>38</v>
      </c>
      <c r="V78" s="40"/>
      <c r="W78" s="35" t="s">
        <v>29</v>
      </c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35"/>
    </row>
    <row r="79" spans="1:73" s="1" customFormat="1" ht="15" customHeight="1">
      <c r="A79" s="15">
        <v>2110</v>
      </c>
      <c r="B79" s="34" t="s">
        <v>50</v>
      </c>
      <c r="C79" s="34" t="s">
        <v>161</v>
      </c>
      <c r="D79" s="45" t="s">
        <v>281</v>
      </c>
      <c r="E79" s="45" t="s">
        <v>285</v>
      </c>
      <c r="F79" s="46">
        <v>510811105205</v>
      </c>
      <c r="G79" s="45" t="s">
        <v>286</v>
      </c>
      <c r="H79" s="16" t="s">
        <v>287</v>
      </c>
      <c r="I79" s="24">
        <v>0</v>
      </c>
      <c r="J79" s="24">
        <v>6055</v>
      </c>
      <c r="K79" s="22">
        <v>6.1</v>
      </c>
      <c r="L79" s="23">
        <v>2020</v>
      </c>
      <c r="M79" s="23">
        <v>2020</v>
      </c>
      <c r="N79" s="22">
        <f t="shared" si="9"/>
        <v>122</v>
      </c>
      <c r="O79" s="23">
        <f t="shared" si="14"/>
        <v>42.699999999999996</v>
      </c>
      <c r="P79" s="22">
        <f t="shared" ref="P79:P91" si="15">N79</f>
        <v>122</v>
      </c>
      <c r="Q79" s="22">
        <f t="shared" si="12"/>
        <v>42.699999999999996</v>
      </c>
      <c r="R79" s="31">
        <f t="shared" ref="R79:R91" si="16">P79-Q79</f>
        <v>79.300000000000011</v>
      </c>
      <c r="S79" s="34" t="s">
        <v>27</v>
      </c>
      <c r="T79" s="34" t="s">
        <v>28</v>
      </c>
      <c r="U79" s="34" t="s">
        <v>38</v>
      </c>
      <c r="V79" s="40"/>
      <c r="W79" s="35" t="s">
        <v>29</v>
      </c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35"/>
    </row>
    <row r="80" spans="1:73" s="1" customFormat="1" ht="15" customHeight="1">
      <c r="A80" s="15">
        <v>2111</v>
      </c>
      <c r="B80" s="34" t="s">
        <v>50</v>
      </c>
      <c r="C80" s="34" t="s">
        <v>161</v>
      </c>
      <c r="D80" s="45" t="s">
        <v>288</v>
      </c>
      <c r="E80" s="45" t="s">
        <v>289</v>
      </c>
      <c r="F80" s="46">
        <v>510811102209</v>
      </c>
      <c r="G80" s="45" t="s">
        <v>290</v>
      </c>
      <c r="H80" s="16" t="s">
        <v>291</v>
      </c>
      <c r="I80" s="24">
        <v>0</v>
      </c>
      <c r="J80" s="24">
        <v>6247</v>
      </c>
      <c r="K80" s="22">
        <v>6.2</v>
      </c>
      <c r="L80" s="23">
        <v>2020</v>
      </c>
      <c r="M80" s="23">
        <v>2020</v>
      </c>
      <c r="N80" s="22">
        <f t="shared" si="9"/>
        <v>124</v>
      </c>
      <c r="O80" s="23">
        <f t="shared" si="14"/>
        <v>43.4</v>
      </c>
      <c r="P80" s="22">
        <f t="shared" si="15"/>
        <v>124</v>
      </c>
      <c r="Q80" s="22">
        <f t="shared" si="12"/>
        <v>43.4</v>
      </c>
      <c r="R80" s="31">
        <f t="shared" si="16"/>
        <v>80.599999999999994</v>
      </c>
      <c r="S80" s="34" t="s">
        <v>27</v>
      </c>
      <c r="T80" s="34" t="s">
        <v>28</v>
      </c>
      <c r="U80" s="34" t="s">
        <v>38</v>
      </c>
      <c r="V80" s="40"/>
      <c r="W80" s="35" t="s">
        <v>29</v>
      </c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35"/>
    </row>
    <row r="81" spans="1:73" s="1" customFormat="1" ht="15" customHeight="1">
      <c r="A81" s="15">
        <v>2112</v>
      </c>
      <c r="B81" s="34" t="s">
        <v>50</v>
      </c>
      <c r="C81" s="34" t="s">
        <v>161</v>
      </c>
      <c r="D81" s="34" t="s">
        <v>292</v>
      </c>
      <c r="E81" s="49" t="s">
        <v>293</v>
      </c>
      <c r="F81" s="46">
        <v>510811201207</v>
      </c>
      <c r="G81" s="49" t="s">
        <v>294</v>
      </c>
      <c r="H81" s="16" t="s">
        <v>295</v>
      </c>
      <c r="I81" s="24">
        <v>0</v>
      </c>
      <c r="J81" s="24">
        <v>1355</v>
      </c>
      <c r="K81" s="22">
        <v>1.4</v>
      </c>
      <c r="L81" s="23">
        <v>2020</v>
      </c>
      <c r="M81" s="23">
        <v>2020</v>
      </c>
      <c r="N81" s="22">
        <f t="shared" si="9"/>
        <v>28</v>
      </c>
      <c r="O81" s="23">
        <f t="shared" si="14"/>
        <v>9.7999999999999989</v>
      </c>
      <c r="P81" s="22">
        <f t="shared" si="15"/>
        <v>28</v>
      </c>
      <c r="Q81" s="22">
        <f t="shared" si="12"/>
        <v>9.7999999999999989</v>
      </c>
      <c r="R81" s="31">
        <f t="shared" si="16"/>
        <v>18.200000000000003</v>
      </c>
      <c r="S81" s="34" t="s">
        <v>27</v>
      </c>
      <c r="T81" s="34" t="s">
        <v>28</v>
      </c>
      <c r="U81" s="34" t="s">
        <v>38</v>
      </c>
      <c r="V81" s="40"/>
      <c r="W81" s="35" t="s">
        <v>29</v>
      </c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35"/>
    </row>
    <row r="82" spans="1:73" s="1" customFormat="1" ht="15" customHeight="1">
      <c r="A82" s="15">
        <v>2113</v>
      </c>
      <c r="B82" s="34" t="s">
        <v>50</v>
      </c>
      <c r="C82" s="34" t="s">
        <v>161</v>
      </c>
      <c r="D82" s="34" t="s">
        <v>292</v>
      </c>
      <c r="E82" s="49" t="s">
        <v>296</v>
      </c>
      <c r="F82" s="46">
        <v>510811201204</v>
      </c>
      <c r="G82" s="49" t="s">
        <v>297</v>
      </c>
      <c r="H82" s="16" t="s">
        <v>298</v>
      </c>
      <c r="I82" s="24">
        <v>0</v>
      </c>
      <c r="J82" s="24">
        <v>4275</v>
      </c>
      <c r="K82" s="22">
        <v>3.4</v>
      </c>
      <c r="L82" s="23">
        <v>2020</v>
      </c>
      <c r="M82" s="23">
        <v>2020</v>
      </c>
      <c r="N82" s="22">
        <f t="shared" si="9"/>
        <v>68</v>
      </c>
      <c r="O82" s="23">
        <f t="shared" si="14"/>
        <v>23.8</v>
      </c>
      <c r="P82" s="22">
        <f t="shared" si="15"/>
        <v>68</v>
      </c>
      <c r="Q82" s="22">
        <f t="shared" si="12"/>
        <v>23.8</v>
      </c>
      <c r="R82" s="31">
        <f t="shared" si="16"/>
        <v>44.2</v>
      </c>
      <c r="S82" s="34" t="s">
        <v>27</v>
      </c>
      <c r="T82" s="34" t="s">
        <v>28</v>
      </c>
      <c r="U82" s="34" t="s">
        <v>38</v>
      </c>
      <c r="V82" s="40"/>
      <c r="W82" s="35" t="s">
        <v>29</v>
      </c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35"/>
    </row>
    <row r="83" spans="1:73" s="1" customFormat="1" ht="15" customHeight="1">
      <c r="A83" s="15">
        <v>2114</v>
      </c>
      <c r="B83" s="34" t="s">
        <v>50</v>
      </c>
      <c r="C83" s="34" t="s">
        <v>161</v>
      </c>
      <c r="D83" s="45" t="s">
        <v>292</v>
      </c>
      <c r="E83" s="45" t="s">
        <v>296</v>
      </c>
      <c r="F83" s="46">
        <v>510811201204</v>
      </c>
      <c r="G83" s="45" t="s">
        <v>299</v>
      </c>
      <c r="H83" s="16" t="s">
        <v>300</v>
      </c>
      <c r="I83" s="24">
        <v>0</v>
      </c>
      <c r="J83" s="24">
        <v>7305</v>
      </c>
      <c r="K83" s="22">
        <v>6</v>
      </c>
      <c r="L83" s="23">
        <v>2020</v>
      </c>
      <c r="M83" s="23">
        <v>2020</v>
      </c>
      <c r="N83" s="22">
        <f t="shared" si="9"/>
        <v>120</v>
      </c>
      <c r="O83" s="23">
        <f t="shared" si="14"/>
        <v>42</v>
      </c>
      <c r="P83" s="22">
        <f t="shared" si="15"/>
        <v>120</v>
      </c>
      <c r="Q83" s="22">
        <f t="shared" si="12"/>
        <v>42</v>
      </c>
      <c r="R83" s="31">
        <f t="shared" si="16"/>
        <v>78</v>
      </c>
      <c r="S83" s="34" t="s">
        <v>27</v>
      </c>
      <c r="T83" s="34" t="s">
        <v>28</v>
      </c>
      <c r="U83" s="34" t="s">
        <v>38</v>
      </c>
      <c r="V83" s="40"/>
      <c r="W83" s="35" t="s">
        <v>29</v>
      </c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35"/>
    </row>
    <row r="84" spans="1:73" s="1" customFormat="1" ht="15" customHeight="1">
      <c r="A84" s="15">
        <v>2115</v>
      </c>
      <c r="B84" s="34" t="s">
        <v>50</v>
      </c>
      <c r="C84" s="34" t="s">
        <v>161</v>
      </c>
      <c r="D84" s="34" t="s">
        <v>301</v>
      </c>
      <c r="E84" s="49" t="s">
        <v>51</v>
      </c>
      <c r="F84" s="46">
        <v>510811204202</v>
      </c>
      <c r="G84" s="49" t="s">
        <v>302</v>
      </c>
      <c r="H84" s="16" t="s">
        <v>303</v>
      </c>
      <c r="I84" s="24">
        <v>0</v>
      </c>
      <c r="J84" s="24">
        <v>4210</v>
      </c>
      <c r="K84" s="22">
        <v>3.2</v>
      </c>
      <c r="L84" s="23">
        <v>2020</v>
      </c>
      <c r="M84" s="23">
        <v>2020</v>
      </c>
      <c r="N84" s="22">
        <f t="shared" si="9"/>
        <v>64</v>
      </c>
      <c r="O84" s="23">
        <f t="shared" si="14"/>
        <v>22.400000000000002</v>
      </c>
      <c r="P84" s="22">
        <f t="shared" si="15"/>
        <v>64</v>
      </c>
      <c r="Q84" s="22">
        <f t="shared" si="12"/>
        <v>22.400000000000002</v>
      </c>
      <c r="R84" s="31">
        <f t="shared" si="16"/>
        <v>41.599999999999994</v>
      </c>
      <c r="S84" s="34" t="s">
        <v>27</v>
      </c>
      <c r="T84" s="34" t="s">
        <v>28</v>
      </c>
      <c r="U84" s="34" t="s">
        <v>38</v>
      </c>
      <c r="V84" s="40"/>
      <c r="W84" s="35" t="s">
        <v>29</v>
      </c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35"/>
    </row>
    <row r="85" spans="1:73" s="1" customFormat="1" ht="15" customHeight="1">
      <c r="A85" s="15">
        <v>2116</v>
      </c>
      <c r="B85" s="34" t="s">
        <v>50</v>
      </c>
      <c r="C85" s="34" t="s">
        <v>161</v>
      </c>
      <c r="D85" s="34" t="s">
        <v>301</v>
      </c>
      <c r="E85" s="49" t="s">
        <v>304</v>
      </c>
      <c r="F85" s="46">
        <v>510811204205</v>
      </c>
      <c r="G85" s="49" t="s">
        <v>305</v>
      </c>
      <c r="H85" s="16" t="s">
        <v>306</v>
      </c>
      <c r="I85" s="24">
        <v>0</v>
      </c>
      <c r="J85" s="24">
        <v>3001</v>
      </c>
      <c r="K85" s="22">
        <v>3</v>
      </c>
      <c r="L85" s="23">
        <v>2020</v>
      </c>
      <c r="M85" s="23">
        <v>2020</v>
      </c>
      <c r="N85" s="22">
        <f t="shared" ref="N85:N91" si="17">K85*20</f>
        <v>60</v>
      </c>
      <c r="O85" s="23">
        <f t="shared" si="14"/>
        <v>21</v>
      </c>
      <c r="P85" s="22">
        <f t="shared" si="15"/>
        <v>60</v>
      </c>
      <c r="Q85" s="22">
        <f t="shared" ref="Q85:Q91" si="18">O85</f>
        <v>21</v>
      </c>
      <c r="R85" s="31">
        <f t="shared" si="16"/>
        <v>39</v>
      </c>
      <c r="S85" s="34" t="s">
        <v>27</v>
      </c>
      <c r="T85" s="34" t="s">
        <v>28</v>
      </c>
      <c r="U85" s="34" t="s">
        <v>38</v>
      </c>
      <c r="V85" s="40"/>
      <c r="W85" s="35" t="s">
        <v>29</v>
      </c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35"/>
    </row>
    <row r="86" spans="1:73" s="1" customFormat="1" ht="15" customHeight="1">
      <c r="A86" s="15">
        <v>2117</v>
      </c>
      <c r="B86" s="34" t="s">
        <v>50</v>
      </c>
      <c r="C86" s="34" t="s">
        <v>161</v>
      </c>
      <c r="D86" s="34" t="s">
        <v>54</v>
      </c>
      <c r="E86" s="49" t="s">
        <v>307</v>
      </c>
      <c r="F86" s="46" t="s">
        <v>308</v>
      </c>
      <c r="G86" s="49" t="s">
        <v>309</v>
      </c>
      <c r="H86" s="16" t="s">
        <v>310</v>
      </c>
      <c r="I86" s="24">
        <v>0</v>
      </c>
      <c r="J86" s="24">
        <v>4013</v>
      </c>
      <c r="K86" s="22">
        <v>3</v>
      </c>
      <c r="L86" s="23">
        <v>2020</v>
      </c>
      <c r="M86" s="23">
        <v>2020</v>
      </c>
      <c r="N86" s="22">
        <f t="shared" si="17"/>
        <v>60</v>
      </c>
      <c r="O86" s="23">
        <f t="shared" si="14"/>
        <v>21</v>
      </c>
      <c r="P86" s="22">
        <f t="shared" si="15"/>
        <v>60</v>
      </c>
      <c r="Q86" s="22">
        <f t="shared" si="18"/>
        <v>21</v>
      </c>
      <c r="R86" s="31">
        <f t="shared" si="16"/>
        <v>39</v>
      </c>
      <c r="S86" s="34" t="s">
        <v>27</v>
      </c>
      <c r="T86" s="34" t="s">
        <v>28</v>
      </c>
      <c r="U86" s="34" t="s">
        <v>38</v>
      </c>
      <c r="V86" s="40"/>
      <c r="W86" s="35" t="s">
        <v>29</v>
      </c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35"/>
    </row>
    <row r="87" spans="1:73" s="1" customFormat="1" ht="15" customHeight="1">
      <c r="A87" s="15">
        <v>2118</v>
      </c>
      <c r="B87" s="34" t="s">
        <v>50</v>
      </c>
      <c r="C87" s="34" t="s">
        <v>161</v>
      </c>
      <c r="D87" s="34" t="s">
        <v>54</v>
      </c>
      <c r="E87" s="49" t="s">
        <v>311</v>
      </c>
      <c r="F87" s="46" t="s">
        <v>312</v>
      </c>
      <c r="G87" s="49" t="s">
        <v>313</v>
      </c>
      <c r="H87" s="16" t="s">
        <v>314</v>
      </c>
      <c r="I87" s="24">
        <v>0</v>
      </c>
      <c r="J87" s="24">
        <v>8935</v>
      </c>
      <c r="K87" s="22">
        <v>7.5</v>
      </c>
      <c r="L87" s="23">
        <v>2020</v>
      </c>
      <c r="M87" s="23">
        <v>2020</v>
      </c>
      <c r="N87" s="22">
        <f t="shared" si="17"/>
        <v>150</v>
      </c>
      <c r="O87" s="23">
        <f t="shared" si="14"/>
        <v>52.5</v>
      </c>
      <c r="P87" s="22">
        <f t="shared" si="15"/>
        <v>150</v>
      </c>
      <c r="Q87" s="22">
        <f t="shared" si="18"/>
        <v>52.5</v>
      </c>
      <c r="R87" s="31">
        <f t="shared" si="16"/>
        <v>97.5</v>
      </c>
      <c r="S87" s="34" t="s">
        <v>27</v>
      </c>
      <c r="T87" s="34" t="s">
        <v>28</v>
      </c>
      <c r="U87" s="34" t="s">
        <v>38</v>
      </c>
      <c r="V87" s="40"/>
      <c r="W87" s="35" t="s">
        <v>29</v>
      </c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35"/>
    </row>
    <row r="88" spans="1:73" s="1" customFormat="1" ht="15" customHeight="1">
      <c r="A88" s="15">
        <v>2119</v>
      </c>
      <c r="B88" s="34" t="s">
        <v>50</v>
      </c>
      <c r="C88" s="34" t="s">
        <v>161</v>
      </c>
      <c r="D88" s="34" t="s">
        <v>315</v>
      </c>
      <c r="E88" s="49" t="s">
        <v>316</v>
      </c>
      <c r="F88" s="46">
        <v>510811108206</v>
      </c>
      <c r="G88" s="49" t="s">
        <v>317</v>
      </c>
      <c r="H88" s="16" t="s">
        <v>318</v>
      </c>
      <c r="I88" s="24">
        <v>0</v>
      </c>
      <c r="J88" s="24">
        <v>3527</v>
      </c>
      <c r="K88" s="22">
        <v>2.7</v>
      </c>
      <c r="L88" s="23">
        <v>2020</v>
      </c>
      <c r="M88" s="23">
        <v>2020</v>
      </c>
      <c r="N88" s="22">
        <f t="shared" si="17"/>
        <v>54</v>
      </c>
      <c r="O88" s="23">
        <f t="shared" si="14"/>
        <v>18.900000000000002</v>
      </c>
      <c r="P88" s="22">
        <f t="shared" si="15"/>
        <v>54</v>
      </c>
      <c r="Q88" s="22">
        <f t="shared" si="18"/>
        <v>18.900000000000002</v>
      </c>
      <c r="R88" s="31">
        <f t="shared" si="16"/>
        <v>35.099999999999994</v>
      </c>
      <c r="S88" s="34" t="s">
        <v>27</v>
      </c>
      <c r="T88" s="34" t="s">
        <v>28</v>
      </c>
      <c r="U88" s="34" t="s">
        <v>38</v>
      </c>
      <c r="V88" s="40"/>
      <c r="W88" s="35" t="s">
        <v>29</v>
      </c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35"/>
    </row>
    <row r="89" spans="1:73" s="1" customFormat="1" ht="15" customHeight="1">
      <c r="A89" s="15">
        <v>2120</v>
      </c>
      <c r="B89" s="34" t="s">
        <v>50</v>
      </c>
      <c r="C89" s="34" t="s">
        <v>161</v>
      </c>
      <c r="D89" s="34" t="s">
        <v>315</v>
      </c>
      <c r="E89" s="49" t="s">
        <v>43</v>
      </c>
      <c r="F89" s="46">
        <v>510811108202</v>
      </c>
      <c r="G89" s="49" t="s">
        <v>319</v>
      </c>
      <c r="H89" s="16" t="s">
        <v>320</v>
      </c>
      <c r="I89" s="24">
        <v>0</v>
      </c>
      <c r="J89" s="24">
        <v>3085</v>
      </c>
      <c r="K89" s="22">
        <v>3.1</v>
      </c>
      <c r="L89" s="23">
        <v>2020</v>
      </c>
      <c r="M89" s="23">
        <v>2020</v>
      </c>
      <c r="N89" s="22">
        <f t="shared" si="17"/>
        <v>62</v>
      </c>
      <c r="O89" s="23">
        <f t="shared" si="14"/>
        <v>21.7</v>
      </c>
      <c r="P89" s="22">
        <f t="shared" si="15"/>
        <v>62</v>
      </c>
      <c r="Q89" s="22">
        <f t="shared" si="18"/>
        <v>21.7</v>
      </c>
      <c r="R89" s="31">
        <f t="shared" si="16"/>
        <v>40.299999999999997</v>
      </c>
      <c r="S89" s="34" t="s">
        <v>27</v>
      </c>
      <c r="T89" s="34" t="s">
        <v>28</v>
      </c>
      <c r="U89" s="34" t="s">
        <v>38</v>
      </c>
      <c r="V89" s="40"/>
      <c r="W89" s="35" t="s">
        <v>29</v>
      </c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35"/>
    </row>
    <row r="90" spans="1:73" s="1" customFormat="1" ht="15" customHeight="1">
      <c r="A90" s="15">
        <v>2121</v>
      </c>
      <c r="B90" s="34" t="s">
        <v>50</v>
      </c>
      <c r="C90" s="34" t="s">
        <v>161</v>
      </c>
      <c r="D90" s="34" t="s">
        <v>315</v>
      </c>
      <c r="E90" s="49" t="s">
        <v>321</v>
      </c>
      <c r="F90" s="46">
        <v>510811108203</v>
      </c>
      <c r="G90" s="49" t="s">
        <v>322</v>
      </c>
      <c r="H90" s="16" t="s">
        <v>323</v>
      </c>
      <c r="I90" s="24">
        <v>0</v>
      </c>
      <c r="J90" s="24">
        <v>4224</v>
      </c>
      <c r="K90" s="22">
        <v>4.2</v>
      </c>
      <c r="L90" s="23">
        <v>2020</v>
      </c>
      <c r="M90" s="23">
        <v>2020</v>
      </c>
      <c r="N90" s="22">
        <f t="shared" si="17"/>
        <v>84</v>
      </c>
      <c r="O90" s="23">
        <f t="shared" si="14"/>
        <v>29.400000000000002</v>
      </c>
      <c r="P90" s="22">
        <f t="shared" si="15"/>
        <v>84</v>
      </c>
      <c r="Q90" s="22">
        <f t="shared" si="18"/>
        <v>29.400000000000002</v>
      </c>
      <c r="R90" s="31">
        <f t="shared" si="16"/>
        <v>54.599999999999994</v>
      </c>
      <c r="S90" s="34" t="s">
        <v>27</v>
      </c>
      <c r="T90" s="34" t="s">
        <v>28</v>
      </c>
      <c r="U90" s="34" t="s">
        <v>38</v>
      </c>
      <c r="V90" s="40"/>
      <c r="W90" s="35" t="s">
        <v>29</v>
      </c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35"/>
    </row>
    <row r="91" spans="1:73" s="1" customFormat="1" ht="15" customHeight="1">
      <c r="A91" s="15">
        <v>2122</v>
      </c>
      <c r="B91" s="34" t="s">
        <v>50</v>
      </c>
      <c r="C91" s="34" t="s">
        <v>161</v>
      </c>
      <c r="D91" s="45" t="s">
        <v>315</v>
      </c>
      <c r="E91" s="45" t="s">
        <v>316</v>
      </c>
      <c r="F91" s="46">
        <v>510811108206</v>
      </c>
      <c r="G91" s="45" t="s">
        <v>324</v>
      </c>
      <c r="H91" s="16" t="s">
        <v>325</v>
      </c>
      <c r="I91" s="24">
        <v>0</v>
      </c>
      <c r="J91" s="24">
        <v>4164</v>
      </c>
      <c r="K91" s="22">
        <v>4.2</v>
      </c>
      <c r="L91" s="23">
        <v>2020</v>
      </c>
      <c r="M91" s="23">
        <v>2020</v>
      </c>
      <c r="N91" s="22">
        <f t="shared" si="17"/>
        <v>84</v>
      </c>
      <c r="O91" s="23">
        <f t="shared" si="14"/>
        <v>29.400000000000002</v>
      </c>
      <c r="P91" s="22">
        <f t="shared" si="15"/>
        <v>84</v>
      </c>
      <c r="Q91" s="22">
        <f t="shared" si="18"/>
        <v>29.400000000000002</v>
      </c>
      <c r="R91" s="31">
        <f t="shared" si="16"/>
        <v>54.599999999999994</v>
      </c>
      <c r="S91" s="34" t="s">
        <v>27</v>
      </c>
      <c r="T91" s="34" t="s">
        <v>28</v>
      </c>
      <c r="U91" s="34" t="s">
        <v>38</v>
      </c>
      <c r="V91" s="40"/>
      <c r="W91" s="35" t="s">
        <v>29</v>
      </c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35"/>
    </row>
  </sheetData>
  <sortState ref="A5:BU3704">
    <sortCondition ref="B5:B3704"/>
    <sortCondition ref="C5:C3704"/>
    <sortCondition ref="D5:D3704"/>
  </sortState>
  <mergeCells count="19">
    <mergeCell ref="A5:E5"/>
    <mergeCell ref="A3:A4"/>
    <mergeCell ref="E3:E4"/>
    <mergeCell ref="F3:F4"/>
    <mergeCell ref="K3:K4"/>
    <mergeCell ref="A1:B1"/>
    <mergeCell ref="A2:V2"/>
    <mergeCell ref="B3:D3"/>
    <mergeCell ref="G3:J3"/>
    <mergeCell ref="L3:M3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honeticPr fontId="34" type="noConversion"/>
  <pageMargins left="0.70069444444444495" right="0.70069444444444495" top="0.75138888888888899" bottom="0.75138888888888899" header="0.29861111111111099" footer="0.47222222222222199"/>
  <pageSetup paperSize="9" scale="82" orientation="portrait" r:id="rId1"/>
  <headerFooter>
    <oddFooter>&amp;C&amp;"times New Roman"&amp;10第 &amp;P 页，共 &amp;N 页</oddFoot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贫</vt:lpstr>
      <vt:lpstr>贫!Print_Area</vt:lpstr>
      <vt:lpstr>贫!Print_Titles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赵鹏</dc:creator>
  <cp:lastModifiedBy>梁思路</cp:lastModifiedBy>
  <dcterms:created xsi:type="dcterms:W3CDTF">2019-12-19T12:49:00Z</dcterms:created>
  <dcterms:modified xsi:type="dcterms:W3CDTF">2020-07-29T03:03:48Z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