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activeTab="1"/>
  </bookViews>
  <sheets>
    <sheet name="四五类隧道补报（12月11日调整）" sheetId="3" r:id="rId1"/>
    <sheet name="机电及交通工程12月11日 " sheetId="2" r:id="rId2"/>
  </sheets>
  <definedNames>
    <definedName name="_xlnm._FilterDatabase" localSheetId="1" hidden="1">'机电及交通工程12月11日 '!$A$4:$AF$17</definedName>
    <definedName name="_xlnm._FilterDatabase" localSheetId="0" hidden="1">'四五类隧道补报（12月11日调整）'!$A$2:$AK$8</definedName>
    <definedName name="_xlnm.Print_Area" localSheetId="1">'机电及交通工程12月11日 '!$A$1:$AC$17</definedName>
    <definedName name="_xlnm.Print_Area" localSheetId="0">'四五类隧道补报（12月11日调整）'!$A$1:$AF$8</definedName>
    <definedName name="_xlnm.Print_Titles" localSheetId="1">'机电及交通工程12月11日 '!$2:$4</definedName>
  </definedNames>
  <calcPr calcId="125725"/>
</workbook>
</file>

<file path=xl/calcChain.xml><?xml version="1.0" encoding="utf-8"?>
<calcChain xmlns="http://schemas.openxmlformats.org/spreadsheetml/2006/main">
  <c r="AI12" i="2"/>
  <c r="AI11"/>
  <c r="AI10"/>
  <c r="AI9"/>
  <c r="AI8"/>
  <c r="AI7"/>
  <c r="V5"/>
  <c r="Y5"/>
  <c r="W13"/>
  <c r="W10"/>
  <c r="W17"/>
  <c r="W12"/>
  <c r="W16"/>
  <c r="W14"/>
  <c r="W9"/>
  <c r="W11"/>
  <c r="W8"/>
  <c r="W6"/>
  <c r="W15"/>
  <c r="W7"/>
  <c r="AF5"/>
  <c r="X5" i="3"/>
  <c r="W5"/>
  <c r="V5"/>
  <c r="U5"/>
  <c r="T5"/>
  <c r="S5"/>
  <c r="R5"/>
  <c r="Q5"/>
  <c r="P5"/>
  <c r="M5"/>
</calcChain>
</file>

<file path=xl/sharedStrings.xml><?xml version="1.0" encoding="utf-8"?>
<sst xmlns="http://schemas.openxmlformats.org/spreadsheetml/2006/main" count="334" uniqueCount="128">
  <si>
    <r>
      <t>附件</t>
    </r>
    <r>
      <rPr>
        <b/>
        <sz val="14"/>
        <color theme="1"/>
        <rFont val="Times New Roman"/>
        <family val="1"/>
      </rPr>
      <t>14-1</t>
    </r>
  </si>
  <si>
    <t>2020年隧道提质升级中央车购税投资建议计划表（国省道四、五类隧道）</t>
  </si>
  <si>
    <r>
      <rPr>
        <b/>
        <sz val="10"/>
        <rFont val="宋体"/>
        <family val="3"/>
        <charset val="134"/>
      </rPr>
      <t>序号</t>
    </r>
  </si>
  <si>
    <r>
      <rPr>
        <b/>
        <sz val="10"/>
        <rFont val="宋体"/>
        <family val="3"/>
        <charset val="134"/>
      </rPr>
      <t>隧道基本信息</t>
    </r>
  </si>
  <si>
    <r>
      <rPr>
        <b/>
        <sz val="10"/>
        <rFont val="宋体"/>
        <family val="3"/>
        <charset val="134"/>
      </rPr>
      <t>所属路线信息</t>
    </r>
  </si>
  <si>
    <r>
      <rPr>
        <b/>
        <sz val="10"/>
        <rFont val="宋体"/>
        <family val="3"/>
        <charset val="134"/>
      </rPr>
      <t>土建结构技术状况</t>
    </r>
  </si>
  <si>
    <r>
      <rPr>
        <b/>
        <sz val="10"/>
        <rFont val="宋体"/>
        <family val="3"/>
        <charset val="134"/>
      </rPr>
      <t>是否收费</t>
    </r>
  </si>
  <si>
    <r>
      <rPr>
        <b/>
        <sz val="10"/>
        <rFont val="宋体"/>
        <family val="3"/>
        <charset val="134"/>
      </rPr>
      <t>总投资</t>
    </r>
    <r>
      <rPr>
        <b/>
        <sz val="10"/>
        <rFont val="Times New Roman"/>
        <family val="1"/>
      </rPr>
      <t xml:space="preserve">
</t>
    </r>
    <r>
      <rPr>
        <b/>
        <sz val="10"/>
        <rFont val="宋体"/>
        <family val="3"/>
        <charset val="134"/>
      </rPr>
      <t>（万元）</t>
    </r>
  </si>
  <si>
    <r>
      <rPr>
        <b/>
        <sz val="10"/>
        <rFont val="宋体"/>
        <family val="3"/>
        <charset val="134"/>
      </rPr>
      <t>上报投资估算的</t>
    </r>
    <r>
      <rPr>
        <b/>
        <sz val="10"/>
        <rFont val="Times New Roman"/>
        <family val="1"/>
      </rPr>
      <t>75%</t>
    </r>
  </si>
  <si>
    <r>
      <rPr>
        <b/>
        <sz val="10"/>
        <rFont val="宋体"/>
        <family val="3"/>
        <charset val="134"/>
      </rPr>
      <t>累计安排补助资金</t>
    </r>
    <r>
      <rPr>
        <b/>
        <sz val="10"/>
        <rFont val="Times New Roman"/>
        <family val="1"/>
      </rPr>
      <t xml:space="preserve">
</t>
    </r>
    <r>
      <rPr>
        <b/>
        <sz val="10"/>
        <rFont val="宋体"/>
        <family val="3"/>
        <charset val="134"/>
      </rPr>
      <t>（万元）</t>
    </r>
  </si>
  <si>
    <r>
      <rPr>
        <b/>
        <sz val="10"/>
        <rFont val="宋体"/>
        <family val="3"/>
        <charset val="134"/>
      </rPr>
      <t>差额</t>
    </r>
  </si>
  <si>
    <r>
      <rPr>
        <b/>
        <sz val="10"/>
        <rFont val="宋体"/>
        <family val="3"/>
        <charset val="134"/>
      </rPr>
      <t>本次计划建议安排</t>
    </r>
    <r>
      <rPr>
        <b/>
        <sz val="10"/>
        <rFont val="Times New Roman"/>
        <family val="1"/>
      </rPr>
      <t xml:space="preserve">
</t>
    </r>
    <r>
      <rPr>
        <b/>
        <sz val="10"/>
        <rFont val="宋体"/>
        <family val="3"/>
        <charset val="134"/>
      </rPr>
      <t>（万元）</t>
    </r>
  </si>
  <si>
    <r>
      <rPr>
        <sz val="10"/>
        <color theme="1"/>
        <rFont val="宋体"/>
        <family val="3"/>
        <charset val="134"/>
      </rPr>
      <t>取最小</t>
    </r>
  </si>
  <si>
    <r>
      <rPr>
        <sz val="10"/>
        <color theme="1"/>
        <rFont val="宋体"/>
        <family val="3"/>
        <charset val="134"/>
      </rPr>
      <t>按</t>
    </r>
    <r>
      <rPr>
        <sz val="10"/>
        <color theme="1"/>
        <rFont val="Times New Roman"/>
        <family val="1"/>
      </rPr>
      <t>75%</t>
    </r>
    <r>
      <rPr>
        <sz val="10"/>
        <color theme="1"/>
        <rFont val="宋体"/>
        <family val="3"/>
        <charset val="134"/>
      </rPr>
      <t>上限控制</t>
    </r>
  </si>
  <si>
    <r>
      <rPr>
        <sz val="10"/>
        <color theme="1"/>
        <rFont val="宋体"/>
        <family val="3"/>
        <charset val="134"/>
      </rPr>
      <t>按延米计算</t>
    </r>
  </si>
  <si>
    <r>
      <rPr>
        <sz val="10"/>
        <color theme="1"/>
        <rFont val="宋体"/>
        <family val="3"/>
        <charset val="134"/>
      </rPr>
      <t>按</t>
    </r>
    <r>
      <rPr>
        <sz val="10"/>
        <color theme="1"/>
        <rFont val="Times New Roman"/>
        <family val="1"/>
      </rPr>
      <t>75%</t>
    </r>
    <r>
      <rPr>
        <sz val="10"/>
        <color theme="1"/>
        <rFont val="宋体"/>
        <family val="3"/>
        <charset val="134"/>
      </rPr>
      <t>控制</t>
    </r>
  </si>
  <si>
    <r>
      <rPr>
        <sz val="10"/>
        <color theme="1"/>
        <rFont val="宋体"/>
        <family val="3"/>
        <charset val="134"/>
      </rPr>
      <t>最小</t>
    </r>
  </si>
  <si>
    <r>
      <rPr>
        <sz val="10"/>
        <color theme="1"/>
        <rFont val="宋体"/>
        <family val="3"/>
        <charset val="134"/>
      </rPr>
      <t>备注</t>
    </r>
  </si>
  <si>
    <r>
      <rPr>
        <b/>
        <sz val="10"/>
        <rFont val="宋体"/>
        <family val="3"/>
        <charset val="134"/>
      </rPr>
      <t>所属</t>
    </r>
    <r>
      <rPr>
        <b/>
        <sz val="10"/>
        <rFont val="Times New Roman"/>
        <family val="1"/>
      </rPr>
      <t xml:space="preserve">
</t>
    </r>
    <r>
      <rPr>
        <b/>
        <sz val="10"/>
        <rFont val="宋体"/>
        <family val="3"/>
        <charset val="134"/>
      </rPr>
      <t>市州</t>
    </r>
  </si>
  <si>
    <r>
      <rPr>
        <b/>
        <sz val="10"/>
        <rFont val="宋体"/>
        <family val="3"/>
        <charset val="134"/>
      </rPr>
      <t>隧道名称</t>
    </r>
  </si>
  <si>
    <r>
      <rPr>
        <b/>
        <sz val="10"/>
        <rFont val="宋体"/>
        <family val="3"/>
        <charset val="134"/>
      </rPr>
      <t>隧道代码</t>
    </r>
  </si>
  <si>
    <r>
      <rPr>
        <b/>
        <sz val="10"/>
        <rFont val="宋体"/>
        <family val="3"/>
        <charset val="134"/>
      </rPr>
      <t>隧道</t>
    </r>
    <r>
      <rPr>
        <b/>
        <sz val="10"/>
        <rFont val="Times New Roman"/>
        <family val="1"/>
      </rPr>
      <t xml:space="preserve">
</t>
    </r>
    <r>
      <rPr>
        <b/>
        <sz val="10"/>
        <rFont val="宋体"/>
        <family val="3"/>
        <charset val="134"/>
      </rPr>
      <t>长度（米）</t>
    </r>
  </si>
  <si>
    <r>
      <rPr>
        <b/>
        <sz val="10"/>
        <rFont val="宋体"/>
        <family val="3"/>
        <charset val="134"/>
      </rPr>
      <t>隧道规模</t>
    </r>
  </si>
  <si>
    <r>
      <rPr>
        <b/>
        <sz val="10"/>
        <rFont val="宋体"/>
        <family val="3"/>
        <charset val="134"/>
      </rPr>
      <t>路线</t>
    </r>
    <r>
      <rPr>
        <b/>
        <sz val="10"/>
        <rFont val="Times New Roman"/>
        <family val="1"/>
      </rPr>
      <t xml:space="preserve">
</t>
    </r>
    <r>
      <rPr>
        <b/>
        <sz val="10"/>
        <rFont val="宋体"/>
        <family val="3"/>
        <charset val="134"/>
      </rPr>
      <t>编号</t>
    </r>
  </si>
  <si>
    <r>
      <rPr>
        <b/>
        <sz val="10"/>
        <rFont val="宋体"/>
        <family val="3"/>
        <charset val="134"/>
      </rPr>
      <t>行政等级</t>
    </r>
  </si>
  <si>
    <r>
      <rPr>
        <b/>
        <sz val="10"/>
        <rFont val="宋体"/>
        <family val="3"/>
        <charset val="134"/>
      </rPr>
      <t>土建</t>
    </r>
  </si>
  <si>
    <r>
      <rPr>
        <b/>
        <sz val="10"/>
        <rFont val="宋体"/>
        <family val="3"/>
        <charset val="134"/>
      </rPr>
      <t>交通工程及附属设施</t>
    </r>
  </si>
  <si>
    <r>
      <rPr>
        <b/>
        <sz val="10"/>
        <rFont val="宋体"/>
        <family val="3"/>
        <charset val="134"/>
      </rPr>
      <t>合计</t>
    </r>
  </si>
  <si>
    <r>
      <rPr>
        <sz val="10"/>
        <rFont val="宋体"/>
        <family val="3"/>
        <charset val="134"/>
      </rPr>
      <t>短</t>
    </r>
  </si>
  <si>
    <r>
      <rPr>
        <sz val="10"/>
        <rFont val="宋体"/>
        <family val="3"/>
        <charset val="134"/>
      </rPr>
      <t>普通国道</t>
    </r>
  </si>
  <si>
    <r>
      <rPr>
        <sz val="10"/>
        <rFont val="宋体"/>
        <family val="3"/>
        <charset val="134"/>
      </rPr>
      <t>否</t>
    </r>
  </si>
  <si>
    <r>
      <rPr>
        <sz val="10"/>
        <rFont val="宋体"/>
        <family val="3"/>
        <charset val="134"/>
      </rPr>
      <t>中</t>
    </r>
  </si>
  <si>
    <r>
      <rPr>
        <sz val="10"/>
        <rFont val="宋体"/>
        <family val="3"/>
        <charset val="134"/>
      </rPr>
      <t>长</t>
    </r>
  </si>
  <si>
    <r>
      <rPr>
        <sz val="10"/>
        <rFont val="Times New Roman"/>
        <family val="1"/>
      </rPr>
      <t>4</t>
    </r>
    <r>
      <rPr>
        <sz val="10"/>
        <rFont val="宋体"/>
        <family val="3"/>
        <charset val="134"/>
      </rPr>
      <t>类</t>
    </r>
  </si>
  <si>
    <r>
      <rPr>
        <sz val="10"/>
        <color theme="1"/>
        <rFont val="Times New Roman"/>
        <family val="1"/>
      </rPr>
      <t>4</t>
    </r>
    <r>
      <rPr>
        <sz val="10"/>
        <color theme="1"/>
        <rFont val="宋体"/>
        <family val="3"/>
        <charset val="134"/>
      </rPr>
      <t>类隧道</t>
    </r>
  </si>
  <si>
    <r>
      <rPr>
        <sz val="10"/>
        <rFont val="宋体"/>
        <family val="3"/>
        <charset val="134"/>
      </rPr>
      <t>广元</t>
    </r>
  </si>
  <si>
    <r>
      <rPr>
        <sz val="10"/>
        <rFont val="宋体"/>
        <family val="3"/>
        <charset val="134"/>
      </rPr>
      <t>酒家垭隧道</t>
    </r>
  </si>
  <si>
    <t>U0020</t>
  </si>
  <si>
    <t>2282</t>
  </si>
  <si>
    <t>G543</t>
  </si>
  <si>
    <t>U0010</t>
  </si>
  <si>
    <r>
      <rPr>
        <sz val="10"/>
        <color theme="1"/>
        <rFont val="宋体"/>
        <family val="3"/>
        <charset val="134"/>
      </rPr>
      <t>广元</t>
    </r>
  </si>
  <si>
    <r>
      <rPr>
        <sz val="10"/>
        <color theme="1"/>
        <rFont val="宋体"/>
        <family val="3"/>
        <charset val="134"/>
      </rPr>
      <t>明月峡隧道</t>
    </r>
  </si>
  <si>
    <t>G108510812U0030</t>
  </si>
  <si>
    <r>
      <rPr>
        <sz val="10"/>
        <color theme="1"/>
        <rFont val="宋体"/>
        <family val="3"/>
        <charset val="134"/>
      </rPr>
      <t>长</t>
    </r>
  </si>
  <si>
    <t>G108</t>
  </si>
  <si>
    <r>
      <rPr>
        <sz val="10"/>
        <color theme="1"/>
        <rFont val="宋体"/>
        <family val="3"/>
        <charset val="134"/>
      </rPr>
      <t>普通国道</t>
    </r>
  </si>
  <si>
    <r>
      <rPr>
        <sz val="10"/>
        <color theme="1"/>
        <rFont val="Times New Roman"/>
        <family val="1"/>
      </rPr>
      <t>4</t>
    </r>
    <r>
      <rPr>
        <sz val="10"/>
        <color theme="1"/>
        <rFont val="宋体"/>
        <family val="3"/>
        <charset val="134"/>
      </rPr>
      <t>类</t>
    </r>
  </si>
  <si>
    <r>
      <rPr>
        <sz val="10"/>
        <color theme="1"/>
        <rFont val="宋体"/>
        <family val="3"/>
        <charset val="134"/>
      </rPr>
      <t>否</t>
    </r>
  </si>
  <si>
    <r>
      <rPr>
        <sz val="10"/>
        <color theme="1"/>
        <rFont val="宋体"/>
        <family val="3"/>
        <charset val="134"/>
      </rPr>
      <t>备注：</t>
    </r>
    <r>
      <rPr>
        <sz val="10"/>
        <color theme="1"/>
        <rFont val="Times New Roman"/>
        <family val="1"/>
      </rPr>
      <t>2020</t>
    </r>
    <r>
      <rPr>
        <sz val="10"/>
        <color theme="1"/>
        <rFont val="宋体"/>
        <family val="3"/>
        <charset val="134"/>
      </rPr>
      <t>年部车购税补助危隧改造（隧道提质升级专项行动）总金额</t>
    </r>
    <r>
      <rPr>
        <sz val="10"/>
        <color theme="1"/>
        <rFont val="Times New Roman"/>
        <family val="1"/>
      </rPr>
      <t>18700</t>
    </r>
    <r>
      <rPr>
        <sz val="10"/>
        <color theme="1"/>
        <rFont val="宋体"/>
        <family val="3"/>
        <charset val="134"/>
      </rPr>
      <t>万元（国省干线）。期中，普通国省干线公路隧道交通安全及机电设施提质升级改造项目共计安排资金</t>
    </r>
    <r>
      <rPr>
        <sz val="10"/>
        <color theme="1"/>
        <rFont val="Times New Roman"/>
        <family val="1"/>
      </rPr>
      <t>14497.29</t>
    </r>
    <r>
      <rPr>
        <sz val="10"/>
        <color theme="1"/>
        <rFont val="宋体"/>
        <family val="3"/>
        <charset val="134"/>
      </rPr>
      <t>万元；四五类危隧土建及机电改造</t>
    </r>
    <r>
      <rPr>
        <sz val="10"/>
        <color theme="1"/>
        <rFont val="Times New Roman"/>
        <family val="1"/>
      </rPr>
      <t>4262.71</t>
    </r>
    <r>
      <rPr>
        <sz val="10"/>
        <color theme="1"/>
        <rFont val="宋体"/>
        <family val="3"/>
        <charset val="134"/>
      </rPr>
      <t>万元。</t>
    </r>
  </si>
  <si>
    <r>
      <t>附表</t>
    </r>
    <r>
      <rPr>
        <b/>
        <sz val="14"/>
        <rFont val="Times New Roman"/>
        <family val="1"/>
      </rPr>
      <t>14-2</t>
    </r>
  </si>
  <si>
    <t>2020年隧道提质升级投资建议计划表
（普通国省道交通工程与附属设施）</t>
  </si>
  <si>
    <r>
      <rPr>
        <b/>
        <sz val="10"/>
        <rFont val="宋体"/>
        <family val="3"/>
        <charset val="134"/>
      </rPr>
      <t>市州</t>
    </r>
  </si>
  <si>
    <r>
      <rPr>
        <b/>
        <sz val="10"/>
        <rFont val="宋体"/>
        <family val="3"/>
        <charset val="134"/>
      </rPr>
      <t>区县</t>
    </r>
  </si>
  <si>
    <r>
      <rPr>
        <b/>
        <sz val="10"/>
        <rFont val="宋体"/>
        <family val="3"/>
        <charset val="134"/>
      </rPr>
      <t>交通工程与附属设施缺损率（</t>
    </r>
    <r>
      <rPr>
        <b/>
        <sz val="10"/>
        <rFont val="Times New Roman"/>
        <family val="1"/>
      </rPr>
      <t>%</t>
    </r>
    <r>
      <rPr>
        <b/>
        <sz val="10"/>
        <rFont val="宋体"/>
        <family val="3"/>
        <charset val="134"/>
      </rPr>
      <t>）</t>
    </r>
  </si>
  <si>
    <r>
      <rPr>
        <b/>
        <sz val="10"/>
        <rFont val="宋体"/>
        <family val="3"/>
        <charset val="134"/>
      </rPr>
      <t>本次建议计划安排</t>
    </r>
    <r>
      <rPr>
        <b/>
        <sz val="10"/>
        <rFont val="Times New Roman"/>
        <family val="1"/>
      </rPr>
      <t xml:space="preserve">
</t>
    </r>
    <r>
      <rPr>
        <b/>
        <sz val="10"/>
        <rFont val="宋体"/>
        <family val="3"/>
        <charset val="134"/>
      </rPr>
      <t>（万元）</t>
    </r>
  </si>
  <si>
    <r>
      <rPr>
        <b/>
        <sz val="10"/>
        <rFont val="宋体"/>
        <family val="3"/>
        <charset val="134"/>
      </rPr>
      <t>是否属于贫困县</t>
    </r>
  </si>
  <si>
    <r>
      <rPr>
        <b/>
        <sz val="10"/>
        <rFont val="宋体"/>
        <family val="3"/>
        <charset val="134"/>
      </rPr>
      <t>备注</t>
    </r>
  </si>
  <si>
    <r>
      <rPr>
        <b/>
        <sz val="10"/>
        <rFont val="宋体"/>
        <family val="3"/>
        <charset val="134"/>
      </rPr>
      <t>隧道长度（米）</t>
    </r>
  </si>
  <si>
    <r>
      <rPr>
        <b/>
        <sz val="10"/>
        <rFont val="宋体"/>
        <family val="3"/>
        <charset val="134"/>
      </rPr>
      <t>路线编号</t>
    </r>
  </si>
  <si>
    <r>
      <rPr>
        <b/>
        <sz val="10"/>
        <rFont val="宋体"/>
        <family val="3"/>
        <charset val="134"/>
      </rPr>
      <t>交通安全设施</t>
    </r>
  </si>
  <si>
    <r>
      <rPr>
        <b/>
        <sz val="10"/>
        <rFont val="宋体"/>
        <family val="3"/>
        <charset val="134"/>
      </rPr>
      <t>照明设施</t>
    </r>
  </si>
  <si>
    <r>
      <rPr>
        <b/>
        <sz val="10"/>
        <rFont val="宋体"/>
        <family val="3"/>
        <charset val="134"/>
      </rPr>
      <t>通风设施</t>
    </r>
  </si>
  <si>
    <r>
      <rPr>
        <b/>
        <sz val="10"/>
        <rFont val="宋体"/>
        <family val="3"/>
        <charset val="134"/>
      </rPr>
      <t>交通监控设施</t>
    </r>
  </si>
  <si>
    <r>
      <rPr>
        <b/>
        <sz val="10"/>
        <rFont val="宋体"/>
        <family val="3"/>
        <charset val="134"/>
      </rPr>
      <t>紧急呼叫设施</t>
    </r>
  </si>
  <si>
    <r>
      <rPr>
        <b/>
        <sz val="10"/>
        <rFont val="宋体"/>
        <family val="3"/>
        <charset val="134"/>
      </rPr>
      <t>火灾探测报警设施</t>
    </r>
  </si>
  <si>
    <r>
      <rPr>
        <b/>
        <sz val="10"/>
        <rFont val="宋体"/>
        <family val="3"/>
        <charset val="134"/>
      </rPr>
      <t>消防设施与通道</t>
    </r>
  </si>
  <si>
    <r>
      <rPr>
        <b/>
        <sz val="10"/>
        <rFont val="宋体"/>
        <family val="3"/>
        <charset val="134"/>
      </rPr>
      <t>供配电设施</t>
    </r>
  </si>
  <si>
    <r>
      <rPr>
        <sz val="10"/>
        <rFont val="宋体"/>
        <family val="3"/>
        <charset val="134"/>
      </rPr>
      <t>取最小</t>
    </r>
  </si>
  <si>
    <r>
      <rPr>
        <sz val="10"/>
        <rFont val="宋体"/>
        <family val="3"/>
        <charset val="134"/>
      </rPr>
      <t>按</t>
    </r>
    <r>
      <rPr>
        <sz val="10"/>
        <rFont val="Times New Roman"/>
        <family val="1"/>
      </rPr>
      <t>2100/</t>
    </r>
    <r>
      <rPr>
        <sz val="10"/>
        <rFont val="宋体"/>
        <family val="3"/>
        <charset val="134"/>
      </rPr>
      <t>延米计算</t>
    </r>
  </si>
  <si>
    <r>
      <rPr>
        <sz val="10"/>
        <rFont val="宋体"/>
        <family val="3"/>
        <charset val="134"/>
      </rPr>
      <t>按</t>
    </r>
    <r>
      <rPr>
        <sz val="10"/>
        <rFont val="Times New Roman"/>
        <family val="1"/>
      </rPr>
      <t>75%</t>
    </r>
    <r>
      <rPr>
        <sz val="10"/>
        <rFont val="宋体"/>
        <family val="3"/>
        <charset val="134"/>
      </rPr>
      <t>上限控制</t>
    </r>
  </si>
  <si>
    <r>
      <rPr>
        <sz val="10"/>
        <rFont val="Times New Roman"/>
        <family val="1"/>
      </rPr>
      <t>3</t>
    </r>
    <r>
      <rPr>
        <sz val="10"/>
        <rFont val="宋体"/>
        <family val="3"/>
        <charset val="134"/>
      </rPr>
      <t>类</t>
    </r>
  </si>
  <si>
    <t>15</t>
  </si>
  <si>
    <t>10</t>
  </si>
  <si>
    <t>100</t>
  </si>
  <si>
    <r>
      <rPr>
        <sz val="10"/>
        <rFont val="宋体"/>
        <family val="3"/>
        <charset val="134"/>
      </rPr>
      <t>是</t>
    </r>
  </si>
  <si>
    <r>
      <rPr>
        <sz val="10"/>
        <rFont val="Times New Roman"/>
        <family val="1"/>
      </rPr>
      <t>2</t>
    </r>
    <r>
      <rPr>
        <sz val="10"/>
        <rFont val="宋体"/>
        <family val="3"/>
        <charset val="134"/>
      </rPr>
      <t>类</t>
    </r>
  </si>
  <si>
    <t>0</t>
  </si>
  <si>
    <t>23</t>
  </si>
  <si>
    <r>
      <rPr>
        <sz val="10"/>
        <rFont val="Times New Roman"/>
        <family val="1"/>
      </rPr>
      <t>1</t>
    </r>
    <r>
      <rPr>
        <sz val="10"/>
        <rFont val="宋体"/>
        <family val="3"/>
        <charset val="134"/>
      </rPr>
      <t>类</t>
    </r>
  </si>
  <si>
    <t>35</t>
  </si>
  <si>
    <t>22</t>
  </si>
  <si>
    <t>80</t>
  </si>
  <si>
    <t>20</t>
  </si>
  <si>
    <t>60</t>
  </si>
  <si>
    <t>40</t>
  </si>
  <si>
    <t>30</t>
  </si>
  <si>
    <r>
      <rPr>
        <sz val="10"/>
        <rFont val="宋体"/>
        <family val="3"/>
        <charset val="134"/>
      </rPr>
      <t>普通省道</t>
    </r>
  </si>
  <si>
    <t>70</t>
  </si>
  <si>
    <t xml:space="preserve">广元市 </t>
  </si>
  <si>
    <r>
      <rPr>
        <sz val="10"/>
        <rFont val="宋体"/>
        <family val="3"/>
        <charset val="134"/>
      </rPr>
      <t>广元市</t>
    </r>
  </si>
  <si>
    <r>
      <rPr>
        <sz val="10"/>
        <rFont val="宋体"/>
        <family val="3"/>
        <charset val="134"/>
      </rPr>
      <t>剑阁县</t>
    </r>
  </si>
  <si>
    <r>
      <rPr>
        <sz val="10"/>
        <rFont val="宋体"/>
        <family val="3"/>
        <charset val="134"/>
      </rPr>
      <t>大吊岩隧道</t>
    </r>
  </si>
  <si>
    <t>G108510823U0020</t>
  </si>
  <si>
    <r>
      <rPr>
        <sz val="10"/>
        <rFont val="宋体"/>
        <family val="3"/>
        <charset val="134"/>
      </rPr>
      <t>朝天区</t>
    </r>
  </si>
  <si>
    <r>
      <rPr>
        <sz val="10"/>
        <rFont val="宋体"/>
        <family val="3"/>
        <charset val="134"/>
      </rPr>
      <t>飞仙关隧道</t>
    </r>
  </si>
  <si>
    <t>G108510812U0040</t>
  </si>
  <si>
    <r>
      <rPr>
        <sz val="10"/>
        <rFont val="宋体"/>
        <family val="3"/>
        <charset val="134"/>
      </rPr>
      <t>旺苍</t>
    </r>
  </si>
  <si>
    <r>
      <rPr>
        <sz val="10"/>
        <rFont val="宋体"/>
        <family val="3"/>
        <charset val="134"/>
      </rPr>
      <t>红家梁隧道</t>
    </r>
  </si>
  <si>
    <t>G542510821UL0010</t>
  </si>
  <si>
    <t>G542</t>
  </si>
  <si>
    <r>
      <rPr>
        <sz val="10"/>
        <rFont val="宋体"/>
        <family val="3"/>
        <charset val="134"/>
      </rPr>
      <t>金子山隧道</t>
    </r>
  </si>
  <si>
    <t>XH10510823U0010</t>
  </si>
  <si>
    <t>XH10</t>
  </si>
  <si>
    <r>
      <rPr>
        <sz val="10"/>
        <rFont val="宋体"/>
        <family val="3"/>
        <charset val="134"/>
      </rPr>
      <t>青川</t>
    </r>
  </si>
  <si>
    <r>
      <rPr>
        <sz val="10"/>
        <rFont val="宋体"/>
        <family val="3"/>
        <charset val="134"/>
      </rPr>
      <t>孔溪隧道</t>
    </r>
  </si>
  <si>
    <t>G543510822</t>
  </si>
  <si>
    <t>17.5</t>
  </si>
  <si>
    <t>14.45</t>
  </si>
  <si>
    <r>
      <rPr>
        <sz val="10"/>
        <rFont val="宋体"/>
        <family val="3"/>
        <charset val="134"/>
      </rPr>
      <t>刘家店隧道</t>
    </r>
  </si>
  <si>
    <t>G108510823U0010</t>
  </si>
  <si>
    <r>
      <rPr>
        <sz val="10"/>
        <rFont val="宋体"/>
        <family val="3"/>
        <charset val="134"/>
      </rPr>
      <t>昭化</t>
    </r>
  </si>
  <si>
    <r>
      <rPr>
        <sz val="10"/>
        <rFont val="宋体"/>
        <family val="3"/>
        <charset val="134"/>
      </rPr>
      <t>马桑树梁隧道</t>
    </r>
  </si>
  <si>
    <t>G108510802U0010</t>
  </si>
  <si>
    <r>
      <rPr>
        <sz val="10"/>
        <rFont val="宋体"/>
        <family val="3"/>
        <charset val="134"/>
      </rPr>
      <t>棋盘关隧道</t>
    </r>
  </si>
  <si>
    <t>G108510812U0010</t>
  </si>
  <si>
    <r>
      <rPr>
        <sz val="10"/>
        <rFont val="宋体"/>
        <family val="3"/>
        <charset val="134"/>
      </rPr>
      <t>乔庄隧道</t>
    </r>
  </si>
  <si>
    <t>U0030</t>
  </si>
  <si>
    <t>13.28</t>
  </si>
  <si>
    <t>14.64</t>
  </si>
  <si>
    <r>
      <rPr>
        <sz val="10"/>
        <rFont val="宋体"/>
        <family val="3"/>
        <charset val="134"/>
      </rPr>
      <t>青林坡隧道</t>
    </r>
  </si>
  <si>
    <t>G108510812U0020</t>
  </si>
  <si>
    <r>
      <rPr>
        <sz val="10"/>
        <rFont val="宋体"/>
        <family val="3"/>
        <charset val="134"/>
      </rPr>
      <t>三盘子隧道</t>
    </r>
  </si>
  <si>
    <t>37.51</t>
  </si>
  <si>
    <t>24.18</t>
  </si>
  <si>
    <r>
      <rPr>
        <sz val="10"/>
        <rFont val="宋体"/>
        <family val="3"/>
        <charset val="134"/>
      </rPr>
      <t>远望涯隧道</t>
    </r>
  </si>
  <si>
    <t>G542510811U0010</t>
  </si>
  <si>
    <t>42.38</t>
  </si>
</sst>
</file>

<file path=xl/styles.xml><?xml version="1.0" encoding="utf-8"?>
<styleSheet xmlns="http://schemas.openxmlformats.org/spreadsheetml/2006/main">
  <numFmts count="4">
    <numFmt numFmtId="176" formatCode="0_);[Red]\(0\)"/>
    <numFmt numFmtId="177" formatCode="0.00_ "/>
    <numFmt numFmtId="178" formatCode="0.00_);[Red]\(0.00\)"/>
    <numFmt numFmtId="179" formatCode="0.0000_ "/>
  </numFmts>
  <fonts count="16">
    <font>
      <sz val="11"/>
      <color theme="1"/>
      <name val="等线"/>
      <charset val="134"/>
      <scheme val="minor"/>
    </font>
    <font>
      <sz val="10"/>
      <name val="Times New Roman"/>
      <family val="1"/>
    </font>
    <font>
      <b/>
      <sz val="14"/>
      <name val="宋体"/>
      <family val="3"/>
      <charset val="134"/>
    </font>
    <font>
      <b/>
      <sz val="14"/>
      <name val="Times New Roman"/>
      <family val="1"/>
    </font>
    <font>
      <sz val="20"/>
      <name val="方正小标宋_GBK"/>
      <charset val="134"/>
    </font>
    <font>
      <b/>
      <sz val="10"/>
      <name val="Times New Roman"/>
      <family val="1"/>
    </font>
    <font>
      <b/>
      <sz val="10"/>
      <name val="宋体"/>
      <family val="3"/>
      <charset val="134"/>
    </font>
    <font>
      <sz val="10"/>
      <color theme="1"/>
      <name val="Times New Roman"/>
      <family val="1"/>
    </font>
    <font>
      <b/>
      <sz val="14"/>
      <color theme="1"/>
      <name val="宋体"/>
      <family val="3"/>
      <charset val="134"/>
    </font>
    <font>
      <b/>
      <sz val="14"/>
      <color theme="1"/>
      <name val="Times New Roman"/>
      <family val="1"/>
    </font>
    <font>
      <sz val="20"/>
      <color theme="1"/>
      <name val="方正小标宋_GBK"/>
      <charset val="134"/>
    </font>
    <font>
      <sz val="10"/>
      <color rgb="FFFF0000"/>
      <name val="Times New Roman"/>
      <family val="1"/>
    </font>
    <font>
      <sz val="10"/>
      <name val="Arial"/>
      <family val="2"/>
    </font>
    <font>
      <sz val="10"/>
      <name val="宋体"/>
      <family val="3"/>
      <charset val="134"/>
    </font>
    <font>
      <sz val="10"/>
      <color theme="1"/>
      <name val="宋体"/>
      <family val="3"/>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2">
    <xf numFmtId="0" fontId="0" fillId="0" borderId="0"/>
    <xf numFmtId="0" fontId="12" fillId="0" borderId="0" applyNumberFormat="0" applyFont="0" applyFill="0" applyBorder="0" applyAlignment="0" applyProtection="0"/>
  </cellStyleXfs>
  <cellXfs count="94">
    <xf numFmtId="0" fontId="0" fillId="0" borderId="0" xfId="0"/>
    <xf numFmtId="176" fontId="1" fillId="0" borderId="0" xfId="1" applyNumberFormat="1" applyFont="1" applyFill="1" applyBorder="1" applyAlignment="1">
      <alignment horizontal="center" vertical="center"/>
    </xf>
    <xf numFmtId="0" fontId="1" fillId="0" borderId="0" xfId="1" applyNumberFormat="1" applyFont="1" applyFill="1" applyBorder="1" applyAlignment="1"/>
    <xf numFmtId="0" fontId="1" fillId="3" borderId="1" xfId="1" applyNumberFormat="1" applyFont="1" applyFill="1" applyBorder="1" applyAlignment="1">
      <alignment vertical="center"/>
    </xf>
    <xf numFmtId="0" fontId="1" fillId="3" borderId="0" xfId="1" applyNumberFormat="1" applyFont="1" applyFill="1" applyBorder="1" applyAlignment="1">
      <alignment vertical="center"/>
    </xf>
    <xf numFmtId="178" fontId="5" fillId="0" borderId="1" xfId="1" applyNumberFormat="1" applyFont="1" applyBorder="1" applyAlignment="1">
      <alignment horizontal="center" vertical="center" wrapText="1"/>
    </xf>
    <xf numFmtId="176" fontId="1" fillId="3" borderId="2" xfId="1" applyNumberFormat="1" applyFont="1" applyFill="1" applyBorder="1" applyAlignment="1">
      <alignment horizontal="center" vertical="center" wrapText="1"/>
    </xf>
    <xf numFmtId="178" fontId="1" fillId="3" borderId="1" xfId="1" applyNumberFormat="1" applyFont="1" applyFill="1" applyBorder="1" applyAlignment="1">
      <alignment horizontal="center" vertical="center"/>
    </xf>
    <xf numFmtId="178" fontId="1" fillId="3" borderId="1" xfId="1" applyNumberFormat="1" applyFont="1" applyFill="1" applyBorder="1" applyAlignment="1">
      <alignment vertical="center" wrapText="1"/>
    </xf>
    <xf numFmtId="178" fontId="1" fillId="3" borderId="1" xfId="1" applyNumberFormat="1" applyFont="1" applyFill="1" applyBorder="1" applyAlignment="1">
      <alignment horizontal="center" vertical="center" wrapText="1"/>
    </xf>
    <xf numFmtId="176" fontId="1" fillId="0" borderId="2" xfId="1" applyNumberFormat="1" applyFont="1" applyBorder="1" applyAlignment="1">
      <alignment horizontal="center" vertical="center" wrapText="1"/>
    </xf>
    <xf numFmtId="178" fontId="1" fillId="0" borderId="1" xfId="1" applyNumberFormat="1" applyFont="1" applyBorder="1" applyAlignment="1">
      <alignment horizontal="center" vertical="center" wrapText="1"/>
    </xf>
    <xf numFmtId="178" fontId="1" fillId="0" borderId="1" xfId="1" applyNumberFormat="1" applyFont="1" applyBorder="1" applyAlignment="1">
      <alignment vertical="center" wrapText="1"/>
    </xf>
    <xf numFmtId="178" fontId="1" fillId="0" borderId="0" xfId="1" applyNumberFormat="1" applyFont="1" applyFill="1" applyBorder="1" applyAlignment="1"/>
    <xf numFmtId="178" fontId="1" fillId="0" borderId="0" xfId="1" applyNumberFormat="1" applyFont="1" applyAlignment="1">
      <alignment horizontal="center" vertical="center"/>
    </xf>
    <xf numFmtId="178" fontId="1" fillId="0" borderId="0" xfId="1" applyNumberFormat="1" applyFont="1" applyAlignment="1">
      <alignment horizontal="center" vertical="center" wrapText="1"/>
    </xf>
    <xf numFmtId="178" fontId="1" fillId="3" borderId="3" xfId="1" applyNumberFormat="1" applyFont="1" applyFill="1" applyBorder="1" applyAlignment="1">
      <alignment horizontal="center" vertical="center"/>
    </xf>
    <xf numFmtId="178" fontId="1" fillId="2" borderId="0" xfId="1"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0" fontId="1" fillId="0" borderId="0" xfId="1" applyNumberFormat="1" applyFont="1" applyFill="1" applyBorder="1" applyAlignment="1">
      <alignment horizontal="center" vertical="center"/>
    </xf>
    <xf numFmtId="0" fontId="7" fillId="0" borderId="0" xfId="0" applyFont="1"/>
    <xf numFmtId="0" fontId="7" fillId="3" borderId="0" xfId="0" applyFont="1" applyFill="1"/>
    <xf numFmtId="0" fontId="0" fillId="3" borderId="0" xfId="0" applyFill="1"/>
    <xf numFmtId="0" fontId="0" fillId="3" borderId="0" xfId="0" applyFill="1" applyAlignment="1">
      <alignment horizontal="center"/>
    </xf>
    <xf numFmtId="177" fontId="0" fillId="0" borderId="0" xfId="0" applyNumberFormat="1" applyAlignment="1">
      <alignment horizontal="center" vertical="center"/>
    </xf>
    <xf numFmtId="178" fontId="0" fillId="0" borderId="0" xfId="0" applyNumberFormat="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vertical="center" wrapText="1"/>
    </xf>
    <xf numFmtId="177" fontId="1" fillId="3" borderId="1" xfId="0" applyNumberFormat="1" applyFont="1" applyFill="1" applyBorder="1" applyAlignment="1">
      <alignment horizontal="center" vertical="center" wrapText="1"/>
    </xf>
    <xf numFmtId="177" fontId="7" fillId="3" borderId="1"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1" fillId="3" borderId="8" xfId="0" applyNumberFormat="1"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7" fontId="7" fillId="3" borderId="1" xfId="0" applyNumberFormat="1" applyFont="1" applyFill="1" applyBorder="1" applyAlignment="1">
      <alignment horizontal="center" vertical="center"/>
    </xf>
    <xf numFmtId="177" fontId="7" fillId="0" borderId="1" xfId="0" applyNumberFormat="1" applyFont="1" applyBorder="1" applyAlignment="1">
      <alignment horizontal="center" vertical="center"/>
    </xf>
    <xf numFmtId="177" fontId="7" fillId="3" borderId="8" xfId="0" applyNumberFormat="1" applyFont="1" applyFill="1" applyBorder="1" applyAlignment="1">
      <alignment horizontal="center" vertical="center"/>
    </xf>
    <xf numFmtId="0" fontId="7" fillId="0" borderId="6" xfId="0" applyFont="1" applyBorder="1"/>
    <xf numFmtId="177" fontId="7" fillId="0" borderId="6" xfId="0" applyNumberFormat="1" applyFont="1" applyBorder="1" applyAlignment="1">
      <alignment horizontal="center" vertical="center" wrapText="1"/>
    </xf>
    <xf numFmtId="178" fontId="7" fillId="0" borderId="6" xfId="0" applyNumberFormat="1" applyFont="1" applyBorder="1"/>
    <xf numFmtId="0" fontId="7" fillId="0" borderId="1" xfId="0" applyFont="1" applyBorder="1"/>
    <xf numFmtId="178" fontId="7" fillId="0" borderId="1" xfId="0" applyNumberFormat="1" applyFont="1" applyBorder="1"/>
    <xf numFmtId="0" fontId="7" fillId="0" borderId="3" xfId="0" applyFont="1" applyBorder="1" applyAlignment="1">
      <alignment horizontal="center"/>
    </xf>
    <xf numFmtId="177" fontId="7" fillId="0" borderId="1" xfId="0" applyNumberFormat="1" applyFont="1" applyBorder="1"/>
    <xf numFmtId="178" fontId="7" fillId="3" borderId="1" xfId="0" applyNumberFormat="1" applyFont="1" applyFill="1" applyBorder="1"/>
    <xf numFmtId="0" fontId="7" fillId="3" borderId="1" xfId="0" applyFont="1" applyFill="1" applyBorder="1"/>
    <xf numFmtId="0" fontId="7" fillId="3" borderId="3" xfId="0" applyFont="1" applyFill="1" applyBorder="1"/>
    <xf numFmtId="177" fontId="7" fillId="3" borderId="8" xfId="0" applyNumberFormat="1" applyFont="1" applyFill="1" applyBorder="1"/>
    <xf numFmtId="0" fontId="7" fillId="3" borderId="8" xfId="0" applyFont="1" applyFill="1" applyBorder="1"/>
    <xf numFmtId="178" fontId="7" fillId="3" borderId="8" xfId="0" applyNumberFormat="1" applyFont="1" applyFill="1" applyBorder="1"/>
    <xf numFmtId="0" fontId="7" fillId="3" borderId="11" xfId="0" applyFont="1" applyFill="1" applyBorder="1"/>
    <xf numFmtId="177" fontId="7" fillId="0" borderId="0" xfId="0" applyNumberFormat="1" applyFont="1" applyAlignment="1">
      <alignment horizontal="center" vertical="center"/>
    </xf>
    <xf numFmtId="178" fontId="7" fillId="0" borderId="0" xfId="0" applyNumberFormat="1" applyFont="1"/>
    <xf numFmtId="178" fontId="5" fillId="0" borderId="12" xfId="0" applyNumberFormat="1" applyFont="1" applyBorder="1" applyAlignment="1">
      <alignment horizontal="center" vertical="center" wrapText="1"/>
    </xf>
    <xf numFmtId="178" fontId="5" fillId="0" borderId="13"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0" xfId="0" applyNumberFormat="1" applyFont="1" applyAlignment="1">
      <alignment horizontal="center" vertical="center" wrapText="1"/>
    </xf>
    <xf numFmtId="0" fontId="7" fillId="3" borderId="2" xfId="0" applyFont="1" applyFill="1" applyBorder="1"/>
    <xf numFmtId="178" fontId="7" fillId="2" borderId="0" xfId="0" applyNumberFormat="1" applyFont="1" applyFill="1"/>
    <xf numFmtId="0" fontId="7" fillId="0" borderId="0" xfId="0" applyFont="1" applyBorder="1" applyAlignment="1">
      <alignment horizontal="left"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177" fontId="5" fillId="3" borderId="10"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wrapText="1"/>
    </xf>
    <xf numFmtId="177" fontId="5" fillId="3" borderId="6"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8" fillId="0" borderId="0" xfId="0" applyFont="1" applyAlignment="1">
      <alignment horizontal="left"/>
    </xf>
    <xf numFmtId="0" fontId="9" fillId="0" borderId="0" xfId="0" applyFont="1" applyAlignment="1">
      <alignment horizontal="left"/>
    </xf>
    <xf numFmtId="0" fontId="10" fillId="0" borderId="4" xfId="0" applyFont="1" applyBorder="1" applyAlignment="1">
      <alignment horizontal="center" vertical="center"/>
    </xf>
    <xf numFmtId="177" fontId="5" fillId="0" borderId="6" xfId="0" applyNumberFormat="1" applyFont="1" applyBorder="1" applyAlignment="1">
      <alignment horizontal="center" vertical="center" wrapText="1"/>
    </xf>
    <xf numFmtId="176" fontId="2" fillId="0" borderId="0" xfId="1" applyNumberFormat="1" applyFont="1" applyFill="1" applyBorder="1" applyAlignment="1">
      <alignment horizontal="left" vertical="center"/>
    </xf>
    <xf numFmtId="176" fontId="3" fillId="0" borderId="0" xfId="1" applyNumberFormat="1" applyFont="1" applyFill="1" applyBorder="1" applyAlignment="1">
      <alignment horizontal="left" vertical="center"/>
    </xf>
    <xf numFmtId="178" fontId="4" fillId="0" borderId="0" xfId="1" applyNumberFormat="1" applyFont="1" applyFill="1" applyBorder="1" applyAlignment="1">
      <alignment horizontal="center" vertical="center" wrapText="1"/>
    </xf>
    <xf numFmtId="178" fontId="4" fillId="0" borderId="0" xfId="1" applyNumberFormat="1" applyFont="1" applyFill="1" applyBorder="1" applyAlignment="1">
      <alignment horizontal="center" vertical="center"/>
    </xf>
    <xf numFmtId="178" fontId="5" fillId="0" borderId="1" xfId="1" applyNumberFormat="1" applyFont="1" applyBorder="1" applyAlignment="1">
      <alignment horizontal="center" vertical="center" wrapText="1"/>
    </xf>
    <xf numFmtId="176" fontId="5" fillId="0" borderId="2" xfId="1" applyNumberFormat="1" applyFont="1" applyBorder="1" applyAlignment="1">
      <alignment horizontal="center" vertical="center" wrapText="1"/>
    </xf>
    <xf numFmtId="178" fontId="5" fillId="3" borderId="1" xfId="1" applyNumberFormat="1" applyFont="1" applyFill="1" applyBorder="1" applyAlignment="1">
      <alignment horizontal="center" vertical="center"/>
    </xf>
    <xf numFmtId="178" fontId="5" fillId="3" borderId="1" xfId="1" applyNumberFormat="1" applyFont="1" applyFill="1" applyBorder="1" applyAlignment="1">
      <alignment horizontal="center" vertical="center" wrapText="1"/>
    </xf>
    <xf numFmtId="178" fontId="5" fillId="3" borderId="3" xfId="1" applyNumberFormat="1" applyFont="1" applyFill="1" applyBorder="1" applyAlignment="1">
      <alignment horizontal="center" vertical="center" wrapText="1"/>
    </xf>
    <xf numFmtId="178" fontId="6" fillId="0" borderId="1" xfId="1" applyNumberFormat="1" applyFont="1" applyBorder="1" applyAlignment="1">
      <alignment horizontal="center" vertical="center" wrapText="1"/>
    </xf>
    <xf numFmtId="179" fontId="7" fillId="0" borderId="1" xfId="0" applyNumberFormat="1" applyFont="1" applyBorder="1" applyAlignment="1">
      <alignment horizontal="center" vertical="center"/>
    </xf>
    <xf numFmtId="179" fontId="7" fillId="0" borderId="8" xfId="0" applyNumberFormat="1"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M8"/>
  <sheetViews>
    <sheetView view="pageBreakPreview" zoomScaleNormal="100" zoomScaleSheetLayoutView="100" workbookViewId="0">
      <selection activeCell="W7" sqref="W7"/>
    </sheetView>
  </sheetViews>
  <sheetFormatPr defaultColWidth="9" defaultRowHeight="13.5"/>
  <cols>
    <col min="1" max="1" width="5.125" customWidth="1"/>
    <col min="2" max="2" width="6.625" customWidth="1"/>
    <col min="3" max="3" width="13.625" customWidth="1"/>
    <col min="4" max="4" width="17.875" customWidth="1"/>
    <col min="5" max="5" width="6.875" customWidth="1"/>
    <col min="6" max="6" width="8" hidden="1" customWidth="1"/>
    <col min="7" max="7" width="6.125" customWidth="1"/>
    <col min="8" max="8" width="5.375" customWidth="1"/>
    <col min="9" max="9" width="6.875" customWidth="1"/>
    <col min="10" max="10" width="7" hidden="1" customWidth="1"/>
    <col min="11" max="11" width="10.5" style="22" hidden="1" customWidth="1"/>
    <col min="12" max="12" width="10.125" style="22" hidden="1" customWidth="1"/>
    <col min="13" max="13" width="10.25" style="22" customWidth="1"/>
    <col min="14" max="14" width="9.875" style="22" hidden="1" customWidth="1"/>
    <col min="15" max="15" width="9" style="22" hidden="1" customWidth="1"/>
    <col min="16" max="17" width="8.5" style="23" customWidth="1"/>
    <col min="18" max="18" width="10.125" style="23" customWidth="1"/>
    <col min="19" max="19" width="8.75" style="22" hidden="1" customWidth="1"/>
    <col min="20" max="20" width="8.125" style="22" hidden="1" customWidth="1"/>
    <col min="21" max="21" width="9" style="22" hidden="1" customWidth="1"/>
    <col min="22" max="23" width="8" style="24" customWidth="1"/>
    <col min="24" max="24" width="10.125" style="24" customWidth="1"/>
    <col min="25" max="25" width="9" hidden="1" customWidth="1"/>
    <col min="26" max="26" width="10" style="24" hidden="1" customWidth="1"/>
    <col min="27" max="27" width="9.5" style="24" hidden="1" customWidth="1"/>
    <col min="28" max="28" width="9.375" hidden="1" customWidth="1"/>
    <col min="29" max="29" width="9.25" style="25" hidden="1" customWidth="1"/>
    <col min="30" max="30" width="10" hidden="1" customWidth="1"/>
    <col min="31" max="31" width="9" hidden="1" customWidth="1"/>
    <col min="32" max="32" width="8.125" customWidth="1"/>
    <col min="33" max="33" width="12.625" hidden="1" customWidth="1"/>
    <col min="34" max="34" width="9" hidden="1" customWidth="1"/>
    <col min="35" max="37" width="9" style="25" hidden="1" customWidth="1"/>
    <col min="38" max="39" width="9" hidden="1" customWidth="1"/>
  </cols>
  <sheetData>
    <row r="1" spans="1:37" ht="27" customHeight="1">
      <c r="A1" s="78" t="s">
        <v>0</v>
      </c>
      <c r="B1" s="79"/>
    </row>
    <row r="2" spans="1:37" ht="56.1" customHeight="1">
      <c r="A2" s="80" t="s">
        <v>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J2" s="25">
        <v>0.95146078128639799</v>
      </c>
    </row>
    <row r="3" spans="1:37" s="20" customFormat="1" ht="35.1" customHeight="1">
      <c r="A3" s="70" t="s">
        <v>2</v>
      </c>
      <c r="B3" s="72" t="s">
        <v>3</v>
      </c>
      <c r="C3" s="72"/>
      <c r="D3" s="72"/>
      <c r="E3" s="72"/>
      <c r="F3" s="72"/>
      <c r="G3" s="72" t="s">
        <v>4</v>
      </c>
      <c r="H3" s="72"/>
      <c r="I3" s="72" t="s">
        <v>5</v>
      </c>
      <c r="J3" s="72" t="s">
        <v>6</v>
      </c>
      <c r="K3" s="76" t="s">
        <v>7</v>
      </c>
      <c r="L3" s="76"/>
      <c r="M3" s="76"/>
      <c r="N3" s="76" t="s">
        <v>8</v>
      </c>
      <c r="O3" s="76"/>
      <c r="P3" s="76" t="s">
        <v>9</v>
      </c>
      <c r="Q3" s="76"/>
      <c r="R3" s="76"/>
      <c r="S3" s="76" t="s">
        <v>10</v>
      </c>
      <c r="T3" s="76"/>
      <c r="U3" s="76"/>
      <c r="V3" s="81" t="s">
        <v>11</v>
      </c>
      <c r="W3" s="81"/>
      <c r="X3" s="81"/>
      <c r="Y3" s="44" t="s">
        <v>12</v>
      </c>
      <c r="Z3" s="45" t="s">
        <v>13</v>
      </c>
      <c r="AA3" s="45" t="s">
        <v>14</v>
      </c>
      <c r="AB3" s="44"/>
      <c r="AC3" s="46" t="s">
        <v>15</v>
      </c>
      <c r="AD3" s="44" t="s">
        <v>14</v>
      </c>
      <c r="AE3" s="44" t="s">
        <v>16</v>
      </c>
      <c r="AF3" s="74" t="s">
        <v>17</v>
      </c>
      <c r="AI3" s="59"/>
      <c r="AJ3" s="59"/>
      <c r="AK3" s="59"/>
    </row>
    <row r="4" spans="1:37" s="20" customFormat="1" ht="36.75">
      <c r="A4" s="71"/>
      <c r="B4" s="27" t="s">
        <v>18</v>
      </c>
      <c r="C4" s="27" t="s">
        <v>19</v>
      </c>
      <c r="D4" s="27" t="s">
        <v>20</v>
      </c>
      <c r="E4" s="28" t="s">
        <v>21</v>
      </c>
      <c r="F4" s="27" t="s">
        <v>22</v>
      </c>
      <c r="G4" s="27" t="s">
        <v>23</v>
      </c>
      <c r="H4" s="27" t="s">
        <v>24</v>
      </c>
      <c r="I4" s="73"/>
      <c r="J4" s="73"/>
      <c r="K4" s="77"/>
      <c r="L4" s="77"/>
      <c r="M4" s="77"/>
      <c r="N4" s="34" t="s">
        <v>25</v>
      </c>
      <c r="O4" s="33" t="s">
        <v>26</v>
      </c>
      <c r="P4" s="33" t="s">
        <v>27</v>
      </c>
      <c r="Q4" s="33" t="s">
        <v>25</v>
      </c>
      <c r="R4" s="33" t="s">
        <v>26</v>
      </c>
      <c r="S4" s="33" t="s">
        <v>25</v>
      </c>
      <c r="T4" s="33" t="s">
        <v>26</v>
      </c>
      <c r="U4" s="33" t="s">
        <v>27</v>
      </c>
      <c r="V4" s="40" t="s">
        <v>27</v>
      </c>
      <c r="W4" s="40" t="s">
        <v>25</v>
      </c>
      <c r="X4" s="40" t="s">
        <v>26</v>
      </c>
      <c r="Y4" s="47"/>
      <c r="Z4" s="42"/>
      <c r="AA4" s="42"/>
      <c r="AB4" s="47"/>
      <c r="AC4" s="48"/>
      <c r="AD4" s="47"/>
      <c r="AE4" s="47"/>
      <c r="AF4" s="75"/>
      <c r="AI4" s="60" t="s">
        <v>25</v>
      </c>
      <c r="AJ4" s="61" t="s">
        <v>26</v>
      </c>
      <c r="AK4" s="62" t="s">
        <v>27</v>
      </c>
    </row>
    <row r="5" spans="1:37" s="20" customFormat="1" ht="30" customHeight="1">
      <c r="A5" s="26"/>
      <c r="B5" s="27"/>
      <c r="C5" s="27"/>
      <c r="D5" s="27"/>
      <c r="E5" s="27"/>
      <c r="F5" s="27"/>
      <c r="G5" s="27"/>
      <c r="H5" s="27"/>
      <c r="I5" s="27"/>
      <c r="J5" s="27"/>
      <c r="K5" s="33"/>
      <c r="L5" s="33"/>
      <c r="M5" s="33">
        <f>SUM(M6:M7)</f>
        <v>3789.1</v>
      </c>
      <c r="N5" s="34"/>
      <c r="O5" s="33"/>
      <c r="P5" s="33">
        <f t="shared" ref="P5:X5" si="0">SUM(P6:P7)</f>
        <v>1247.935960735239</v>
      </c>
      <c r="Q5" s="33">
        <f t="shared" si="0"/>
        <v>848.46515171214492</v>
      </c>
      <c r="R5" s="33">
        <f t="shared" si="0"/>
        <v>399.47080902309403</v>
      </c>
      <c r="S5" s="33">
        <f t="shared" si="0"/>
        <v>1513.3598482878499</v>
      </c>
      <c r="T5" s="33">
        <f t="shared" si="0"/>
        <v>0</v>
      </c>
      <c r="U5" s="33">
        <f t="shared" si="0"/>
        <v>1513.3598482878499</v>
      </c>
      <c r="V5" s="33">
        <f t="shared" si="0"/>
        <v>947.86666627257898</v>
      </c>
      <c r="W5" s="33">
        <f t="shared" si="0"/>
        <v>947.86666627257898</v>
      </c>
      <c r="X5" s="33">
        <f t="shared" si="0"/>
        <v>0</v>
      </c>
      <c r="Y5" s="47"/>
      <c r="Z5" s="42"/>
      <c r="AA5" s="42"/>
      <c r="AB5" s="47"/>
      <c r="AC5" s="48"/>
      <c r="AD5" s="47"/>
      <c r="AE5" s="47"/>
      <c r="AF5" s="49"/>
      <c r="AI5" s="63"/>
      <c r="AJ5" s="63"/>
      <c r="AK5" s="63"/>
    </row>
    <row r="6" spans="1:37" s="20" customFormat="1" ht="30" customHeight="1">
      <c r="A6" s="29">
        <v>4</v>
      </c>
      <c r="B6" s="30" t="s">
        <v>35</v>
      </c>
      <c r="C6" s="30" t="s">
        <v>36</v>
      </c>
      <c r="D6" s="30" t="s">
        <v>37</v>
      </c>
      <c r="E6" s="30" t="s">
        <v>38</v>
      </c>
      <c r="F6" s="30" t="s">
        <v>32</v>
      </c>
      <c r="G6" s="30" t="s">
        <v>39</v>
      </c>
      <c r="H6" s="30" t="s">
        <v>29</v>
      </c>
      <c r="I6" s="30" t="s">
        <v>33</v>
      </c>
      <c r="J6" s="30" t="s">
        <v>30</v>
      </c>
      <c r="K6" s="35">
        <v>949.1</v>
      </c>
      <c r="L6" s="35">
        <v>200</v>
      </c>
      <c r="M6" s="36">
        <v>1149.0999999999999</v>
      </c>
      <c r="N6" s="36">
        <v>711.82500000000005</v>
      </c>
      <c r="O6" s="36">
        <v>150</v>
      </c>
      <c r="P6" s="36">
        <v>685.52749291684904</v>
      </c>
      <c r="Q6" s="36">
        <v>542.80837572388998</v>
      </c>
      <c r="R6" s="36">
        <v>142.71911719296</v>
      </c>
      <c r="S6" s="36">
        <v>169.01662427611001</v>
      </c>
      <c r="T6" s="36">
        <v>0</v>
      </c>
      <c r="U6" s="36">
        <v>169.01662427611001</v>
      </c>
      <c r="V6" s="41">
        <v>105.86062817676201</v>
      </c>
      <c r="W6" s="92">
        <v>105.86062817676201</v>
      </c>
      <c r="X6" s="41">
        <v>0</v>
      </c>
      <c r="Y6" s="50">
        <v>570.5</v>
      </c>
      <c r="Z6" s="42">
        <v>711.82500000000005</v>
      </c>
      <c r="AA6" s="42">
        <v>570.5</v>
      </c>
      <c r="AB6" s="47"/>
      <c r="AC6" s="51">
        <v>150</v>
      </c>
      <c r="AD6" s="52">
        <v>479.22</v>
      </c>
      <c r="AE6" s="52">
        <v>150</v>
      </c>
      <c r="AF6" s="53" t="s">
        <v>34</v>
      </c>
      <c r="AG6" s="64">
        <v>0.62633263816596696</v>
      </c>
      <c r="AH6" s="52"/>
      <c r="AI6" s="59">
        <v>542.80837572388998</v>
      </c>
      <c r="AJ6" s="59">
        <v>142.71911719296</v>
      </c>
      <c r="AK6" s="65">
        <v>685.52749291684904</v>
      </c>
    </row>
    <row r="7" spans="1:37" s="21" customFormat="1" ht="30" customHeight="1">
      <c r="A7" s="31">
        <v>10</v>
      </c>
      <c r="B7" s="32" t="s">
        <v>41</v>
      </c>
      <c r="C7" s="32" t="s">
        <v>42</v>
      </c>
      <c r="D7" s="32" t="s">
        <v>43</v>
      </c>
      <c r="E7" s="32">
        <v>1285</v>
      </c>
      <c r="F7" s="32" t="s">
        <v>44</v>
      </c>
      <c r="G7" s="32" t="s">
        <v>45</v>
      </c>
      <c r="H7" s="32" t="s">
        <v>46</v>
      </c>
      <c r="I7" s="32" t="s">
        <v>47</v>
      </c>
      <c r="J7" s="32" t="s">
        <v>48</v>
      </c>
      <c r="K7" s="37">
        <v>2200</v>
      </c>
      <c r="L7" s="38">
        <v>440</v>
      </c>
      <c r="M7" s="39">
        <v>2640</v>
      </c>
      <c r="N7" s="39">
        <v>1650</v>
      </c>
      <c r="O7" s="39">
        <v>330</v>
      </c>
      <c r="P7" s="39">
        <v>562.40846781839002</v>
      </c>
      <c r="Q7" s="39">
        <v>305.65677598825499</v>
      </c>
      <c r="R7" s="39">
        <v>256.75169183013401</v>
      </c>
      <c r="S7" s="39">
        <v>1344.3432240117399</v>
      </c>
      <c r="T7" s="39">
        <v>0</v>
      </c>
      <c r="U7" s="39">
        <v>1344.3432240117399</v>
      </c>
      <c r="V7" s="43">
        <v>842.00603809581696</v>
      </c>
      <c r="W7" s="93">
        <v>842.00603809581696</v>
      </c>
      <c r="X7" s="43">
        <v>0</v>
      </c>
      <c r="Y7" s="54">
        <v>321.25</v>
      </c>
      <c r="Z7" s="43">
        <v>1650</v>
      </c>
      <c r="AA7" s="43">
        <v>321.25</v>
      </c>
      <c r="AB7" s="55"/>
      <c r="AC7" s="56">
        <v>330</v>
      </c>
      <c r="AD7" s="55">
        <v>269.85000000000002</v>
      </c>
      <c r="AE7" s="55">
        <v>269.85000000000002</v>
      </c>
      <c r="AF7" s="57" t="s">
        <v>34</v>
      </c>
      <c r="AG7" s="64">
        <v>0.62633263816596696</v>
      </c>
      <c r="AH7" s="52"/>
      <c r="AI7" s="59">
        <v>305.65677598825499</v>
      </c>
      <c r="AJ7" s="59">
        <v>256.75169183013401</v>
      </c>
      <c r="AK7" s="65">
        <v>562.40846781839002</v>
      </c>
    </row>
    <row r="8" spans="1:37" s="20" customFormat="1" ht="62.1" customHeight="1">
      <c r="A8" s="66" t="s">
        <v>49</v>
      </c>
      <c r="B8" s="66"/>
      <c r="C8" s="66"/>
      <c r="D8" s="66"/>
      <c r="E8" s="66"/>
      <c r="F8" s="66"/>
      <c r="G8" s="66"/>
      <c r="H8" s="66"/>
      <c r="I8" s="66"/>
      <c r="J8" s="66"/>
      <c r="K8" s="66"/>
      <c r="L8" s="66"/>
      <c r="M8" s="66"/>
      <c r="N8" s="66"/>
      <c r="O8" s="66"/>
      <c r="P8" s="67"/>
      <c r="Q8" s="68"/>
      <c r="R8" s="68"/>
      <c r="S8" s="66"/>
      <c r="T8" s="66"/>
      <c r="U8" s="66"/>
      <c r="V8" s="69"/>
      <c r="W8" s="66"/>
      <c r="X8" s="69"/>
      <c r="Z8" s="58"/>
      <c r="AA8" s="58"/>
      <c r="AC8" s="59"/>
      <c r="AI8" s="59"/>
      <c r="AJ8" s="59"/>
      <c r="AK8" s="59"/>
    </row>
  </sheetData>
  <mergeCells count="14">
    <mergeCell ref="A1:B1"/>
    <mergeCell ref="A2:AF2"/>
    <mergeCell ref="B3:F3"/>
    <mergeCell ref="G3:H3"/>
    <mergeCell ref="N3:O3"/>
    <mergeCell ref="P3:R3"/>
    <mergeCell ref="S3:U3"/>
    <mergeCell ref="V3:X3"/>
    <mergeCell ref="A8:X8"/>
    <mergeCell ref="A3:A4"/>
    <mergeCell ref="I3:I4"/>
    <mergeCell ref="J3:J4"/>
    <mergeCell ref="AF3:AF4"/>
    <mergeCell ref="K3:M4"/>
  </mergeCells>
  <phoneticPr fontId="15" type="noConversion"/>
  <pageMargins left="0.70069444444444495" right="0.70069444444444495" top="0.75138888888888899" bottom="0.75138888888888899" header="0.29861111111111099" footer="0.29861111111111099"/>
  <pageSetup paperSize="9" scale="95" fitToHeight="0" orientation="landscape" r:id="rId1"/>
  <headerFooter>
    <oddFooter>&amp;C&amp;"times New Roman"&amp;10第 &amp;P 页，共 &amp;N 页</oddFooter>
  </headerFooter>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I17"/>
  <sheetViews>
    <sheetView tabSelected="1" view="pageBreakPreview" zoomScaleNormal="100" zoomScaleSheetLayoutView="100" workbookViewId="0">
      <selection activeCell="Y5" sqref="Y5"/>
    </sheetView>
  </sheetViews>
  <sheetFormatPr defaultColWidth="9" defaultRowHeight="12.75" outlineLevelRow="2"/>
  <cols>
    <col min="1" max="1" width="5.875" style="1" customWidth="1"/>
    <col min="2" max="2" width="8" style="2" customWidth="1"/>
    <col min="3" max="3" width="7.125" style="3" customWidth="1"/>
    <col min="4" max="4" width="11.125" style="2" customWidth="1"/>
    <col min="5" max="5" width="15.875" style="2" customWidth="1"/>
    <col min="6" max="6" width="10.5" style="2" customWidth="1"/>
    <col min="7" max="7" width="5.375" style="2" hidden="1" customWidth="1"/>
    <col min="8" max="8" width="11.375" style="2" customWidth="1"/>
    <col min="9" max="9" width="9" style="2" customWidth="1"/>
    <col min="10" max="10" width="5.625" style="2" hidden="1" customWidth="1"/>
    <col min="11" max="11" width="4.875" style="2" hidden="1" customWidth="1"/>
    <col min="12" max="13" width="5.75" style="2" hidden="1" customWidth="1"/>
    <col min="14" max="14" width="5.25" style="2" hidden="1" customWidth="1"/>
    <col min="15" max="15" width="6" style="2" hidden="1" customWidth="1"/>
    <col min="16" max="16" width="5" style="2" hidden="1" customWidth="1"/>
    <col min="17" max="17" width="5.5" style="2" hidden="1" customWidth="1"/>
    <col min="18" max="18" width="5.75" style="2" hidden="1" customWidth="1"/>
    <col min="19" max="19" width="5" style="2" hidden="1" customWidth="1"/>
    <col min="20" max="20" width="9.75" style="2" hidden="1" customWidth="1"/>
    <col min="21" max="21" width="8.75" style="2" hidden="1" customWidth="1"/>
    <col min="22" max="22" width="9.375" style="2" customWidth="1"/>
    <col min="23" max="23" width="7.5" style="2" hidden="1" customWidth="1"/>
    <col min="24" max="24" width="7.75" style="2" hidden="1" customWidth="1"/>
    <col min="25" max="25" width="9.25" style="2" customWidth="1"/>
    <col min="26" max="26" width="8" style="2" hidden="1" customWidth="1"/>
    <col min="27" max="27" width="7.125" style="3" hidden="1" customWidth="1"/>
    <col min="28" max="28" width="6.375" style="4" hidden="1" customWidth="1"/>
    <col min="29" max="29" width="6.375" style="4" customWidth="1"/>
    <col min="30" max="30" width="10.375" style="2" hidden="1" customWidth="1"/>
    <col min="31" max="31" width="12.75" style="2" hidden="1" customWidth="1"/>
    <col min="32" max="32" width="12" style="2" hidden="1" customWidth="1"/>
    <col min="33" max="33" width="9.125" style="2" customWidth="1"/>
    <col min="34" max="16384" width="9" style="2"/>
  </cols>
  <sheetData>
    <row r="1" spans="1:35" ht="27" customHeight="1">
      <c r="A1" s="82" t="s">
        <v>50</v>
      </c>
      <c r="B1" s="83"/>
      <c r="C1" s="4"/>
      <c r="AA1" s="4"/>
    </row>
    <row r="2" spans="1:35" ht="60" customHeight="1">
      <c r="A2" s="84" t="s">
        <v>51</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13"/>
      <c r="AE2" s="13"/>
      <c r="AF2" s="13"/>
    </row>
    <row r="3" spans="1:35" ht="26.25" customHeight="1">
      <c r="A3" s="87" t="s">
        <v>2</v>
      </c>
      <c r="B3" s="86" t="s">
        <v>52</v>
      </c>
      <c r="C3" s="88" t="s">
        <v>53</v>
      </c>
      <c r="D3" s="86" t="s">
        <v>3</v>
      </c>
      <c r="E3" s="86"/>
      <c r="F3" s="86"/>
      <c r="G3" s="86"/>
      <c r="H3" s="86" t="s">
        <v>4</v>
      </c>
      <c r="I3" s="86"/>
      <c r="J3" s="86" t="s">
        <v>5</v>
      </c>
      <c r="K3" s="86" t="s">
        <v>6</v>
      </c>
      <c r="L3" s="86" t="s">
        <v>54</v>
      </c>
      <c r="M3" s="86"/>
      <c r="N3" s="86"/>
      <c r="O3" s="86"/>
      <c r="P3" s="86"/>
      <c r="Q3" s="86"/>
      <c r="R3" s="86"/>
      <c r="S3" s="86"/>
      <c r="T3" s="91" t="s">
        <v>7</v>
      </c>
      <c r="U3" s="86"/>
      <c r="V3" s="86"/>
      <c r="W3" s="91" t="s">
        <v>55</v>
      </c>
      <c r="X3" s="86"/>
      <c r="Y3" s="86"/>
      <c r="Z3" s="86" t="s">
        <v>52</v>
      </c>
      <c r="AA3" s="88" t="s">
        <v>53</v>
      </c>
      <c r="AB3" s="89" t="s">
        <v>56</v>
      </c>
      <c r="AC3" s="90" t="s">
        <v>57</v>
      </c>
      <c r="AD3" s="13"/>
      <c r="AE3" s="13"/>
      <c r="AF3" s="13"/>
    </row>
    <row r="4" spans="1:35" ht="30" customHeight="1">
      <c r="A4" s="87"/>
      <c r="B4" s="86"/>
      <c r="C4" s="88"/>
      <c r="D4" s="5" t="s">
        <v>19</v>
      </c>
      <c r="E4" s="5" t="s">
        <v>20</v>
      </c>
      <c r="F4" s="5" t="s">
        <v>58</v>
      </c>
      <c r="G4" s="5" t="s">
        <v>22</v>
      </c>
      <c r="H4" s="5" t="s">
        <v>59</v>
      </c>
      <c r="I4" s="5" t="s">
        <v>24</v>
      </c>
      <c r="J4" s="86"/>
      <c r="K4" s="86"/>
      <c r="L4" s="5" t="s">
        <v>60</v>
      </c>
      <c r="M4" s="5" t="s">
        <v>61</v>
      </c>
      <c r="N4" s="5" t="s">
        <v>62</v>
      </c>
      <c r="O4" s="5" t="s">
        <v>63</v>
      </c>
      <c r="P4" s="5" t="s">
        <v>64</v>
      </c>
      <c r="Q4" s="5" t="s">
        <v>65</v>
      </c>
      <c r="R4" s="5" t="s">
        <v>66</v>
      </c>
      <c r="S4" s="5" t="s">
        <v>67</v>
      </c>
      <c r="T4" s="86"/>
      <c r="U4" s="86"/>
      <c r="V4" s="86"/>
      <c r="W4" s="86"/>
      <c r="X4" s="86"/>
      <c r="Y4" s="86"/>
      <c r="Z4" s="86"/>
      <c r="AA4" s="88"/>
      <c r="AB4" s="89"/>
      <c r="AC4" s="90"/>
      <c r="AD4" s="14" t="s">
        <v>68</v>
      </c>
      <c r="AE4" s="15" t="s">
        <v>69</v>
      </c>
      <c r="AF4" s="15" t="s">
        <v>70</v>
      </c>
      <c r="AG4" s="19"/>
    </row>
    <row r="5" spans="1:35" ht="25.5" customHeight="1" outlineLevel="1">
      <c r="A5" s="10"/>
      <c r="B5" s="5" t="s">
        <v>89</v>
      </c>
      <c r="C5" s="7"/>
      <c r="D5" s="12"/>
      <c r="E5" s="12"/>
      <c r="F5" s="11"/>
      <c r="G5" s="12"/>
      <c r="H5" s="12"/>
      <c r="I5" s="12"/>
      <c r="J5" s="12"/>
      <c r="K5" s="12"/>
      <c r="L5" s="12"/>
      <c r="M5" s="12"/>
      <c r="N5" s="12"/>
      <c r="O5" s="12"/>
      <c r="P5" s="12"/>
      <c r="Q5" s="12"/>
      <c r="R5" s="12"/>
      <c r="S5" s="12"/>
      <c r="T5" s="11"/>
      <c r="U5" s="11"/>
      <c r="V5" s="11">
        <f>SUM(V6:V17)</f>
        <v>3576</v>
      </c>
      <c r="W5" s="9"/>
      <c r="X5" s="11"/>
      <c r="Y5" s="11">
        <f>SUM(Y6:Y17)</f>
        <v>2194.65</v>
      </c>
      <c r="Z5" s="11"/>
      <c r="AA5" s="7"/>
      <c r="AB5" s="7"/>
      <c r="AC5" s="16"/>
      <c r="AD5" s="18"/>
      <c r="AE5" s="18"/>
      <c r="AF5" s="18">
        <f>SUBTOTAL(9,AF7:AF17)</f>
        <v>2517</v>
      </c>
      <c r="AG5" s="19"/>
    </row>
    <row r="6" spans="1:35" ht="25.5" customHeight="1" outlineLevel="2">
      <c r="A6" s="10">
        <v>152</v>
      </c>
      <c r="B6" s="11" t="s">
        <v>90</v>
      </c>
      <c r="C6" s="7" t="s">
        <v>97</v>
      </c>
      <c r="D6" s="12" t="s">
        <v>98</v>
      </c>
      <c r="E6" s="12" t="s">
        <v>99</v>
      </c>
      <c r="F6" s="11">
        <v>224</v>
      </c>
      <c r="G6" s="12" t="s">
        <v>28</v>
      </c>
      <c r="H6" s="12" t="s">
        <v>100</v>
      </c>
      <c r="I6" s="12" t="s">
        <v>29</v>
      </c>
      <c r="J6" s="12" t="s">
        <v>76</v>
      </c>
      <c r="K6" s="12" t="s">
        <v>30</v>
      </c>
      <c r="L6" s="12" t="s">
        <v>85</v>
      </c>
      <c r="M6" s="12" t="s">
        <v>74</v>
      </c>
      <c r="N6" s="12" t="s">
        <v>74</v>
      </c>
      <c r="O6" s="12" t="s">
        <v>74</v>
      </c>
      <c r="P6" s="12" t="s">
        <v>74</v>
      </c>
      <c r="Q6" s="12" t="s">
        <v>74</v>
      </c>
      <c r="R6" s="12" t="s">
        <v>74</v>
      </c>
      <c r="S6" s="12" t="s">
        <v>74</v>
      </c>
      <c r="T6" s="11">
        <v>290</v>
      </c>
      <c r="U6" s="11">
        <v>70</v>
      </c>
      <c r="V6" s="11">
        <v>220</v>
      </c>
      <c r="W6" s="9">
        <f>Y6</f>
        <v>47.04</v>
      </c>
      <c r="X6" s="11"/>
      <c r="Y6" s="11">
        <v>47.04</v>
      </c>
      <c r="Z6" s="11" t="s">
        <v>90</v>
      </c>
      <c r="AA6" s="7" t="s">
        <v>97</v>
      </c>
      <c r="AB6" s="7" t="s">
        <v>75</v>
      </c>
      <c r="AC6" s="16"/>
      <c r="AD6" s="18">
        <v>47.04</v>
      </c>
      <c r="AE6" s="18">
        <v>47.04</v>
      </c>
      <c r="AF6" s="18">
        <v>165</v>
      </c>
      <c r="AG6" s="19"/>
      <c r="AI6" s="2">
        <v>47.04</v>
      </c>
    </row>
    <row r="7" spans="1:35" ht="25.5" customHeight="1" outlineLevel="2">
      <c r="A7" s="10">
        <v>150</v>
      </c>
      <c r="B7" s="11" t="s">
        <v>90</v>
      </c>
      <c r="C7" s="7" t="s">
        <v>91</v>
      </c>
      <c r="D7" s="12" t="s">
        <v>92</v>
      </c>
      <c r="E7" s="12" t="s">
        <v>93</v>
      </c>
      <c r="F7" s="11">
        <v>903</v>
      </c>
      <c r="G7" s="12" t="s">
        <v>31</v>
      </c>
      <c r="H7" s="12" t="s">
        <v>45</v>
      </c>
      <c r="I7" s="12" t="s">
        <v>29</v>
      </c>
      <c r="J7" s="12" t="s">
        <v>79</v>
      </c>
      <c r="K7" s="12" t="s">
        <v>30</v>
      </c>
      <c r="L7" s="12" t="s">
        <v>78</v>
      </c>
      <c r="M7" s="12" t="s">
        <v>86</v>
      </c>
      <c r="N7" s="12" t="s">
        <v>77</v>
      </c>
      <c r="O7" s="12" t="s">
        <v>77</v>
      </c>
      <c r="P7" s="12" t="s">
        <v>77</v>
      </c>
      <c r="Q7" s="12" t="s">
        <v>77</v>
      </c>
      <c r="R7" s="12" t="s">
        <v>77</v>
      </c>
      <c r="S7" s="12" t="s">
        <v>78</v>
      </c>
      <c r="T7" s="11">
        <v>215</v>
      </c>
      <c r="U7" s="11">
        <v>8</v>
      </c>
      <c r="V7" s="11">
        <v>207</v>
      </c>
      <c r="W7" s="9">
        <f t="shared" ref="W7:W17" si="0">Y7</f>
        <v>155.25</v>
      </c>
      <c r="X7" s="11"/>
      <c r="Y7" s="11">
        <v>155.25</v>
      </c>
      <c r="Z7" s="11" t="s">
        <v>90</v>
      </c>
      <c r="AA7" s="7" t="s">
        <v>91</v>
      </c>
      <c r="AB7" s="7" t="s">
        <v>75</v>
      </c>
      <c r="AC7" s="16"/>
      <c r="AD7" s="18">
        <v>155.25</v>
      </c>
      <c r="AE7" s="18">
        <v>189.63</v>
      </c>
      <c r="AF7" s="18">
        <v>155.25</v>
      </c>
      <c r="AG7" s="19"/>
      <c r="AI7" s="13">
        <f>SUM(Y7:Y9)</f>
        <v>840.12</v>
      </c>
    </row>
    <row r="8" spans="1:35" ht="25.5" customHeight="1" outlineLevel="2">
      <c r="A8" s="6">
        <v>153</v>
      </c>
      <c r="B8" s="9" t="s">
        <v>90</v>
      </c>
      <c r="C8" s="7" t="s">
        <v>91</v>
      </c>
      <c r="D8" s="8" t="s">
        <v>101</v>
      </c>
      <c r="E8" s="8" t="s">
        <v>102</v>
      </c>
      <c r="F8" s="9">
        <v>1700</v>
      </c>
      <c r="G8" s="8" t="s">
        <v>32</v>
      </c>
      <c r="H8" s="8" t="s">
        <v>103</v>
      </c>
      <c r="I8" s="8" t="s">
        <v>87</v>
      </c>
      <c r="J8" s="12" t="s">
        <v>71</v>
      </c>
      <c r="K8" s="8" t="s">
        <v>30</v>
      </c>
      <c r="L8" s="12" t="s">
        <v>85</v>
      </c>
      <c r="M8" s="12" t="s">
        <v>83</v>
      </c>
      <c r="N8" s="12" t="s">
        <v>74</v>
      </c>
      <c r="O8" s="12" t="s">
        <v>74</v>
      </c>
      <c r="P8" s="12" t="s">
        <v>74</v>
      </c>
      <c r="Q8" s="12" t="s">
        <v>74</v>
      </c>
      <c r="R8" s="12" t="s">
        <v>88</v>
      </c>
      <c r="S8" s="12" t="s">
        <v>84</v>
      </c>
      <c r="T8" s="9">
        <v>1020</v>
      </c>
      <c r="U8" s="9">
        <v>190</v>
      </c>
      <c r="V8" s="9">
        <v>830</v>
      </c>
      <c r="W8" s="9">
        <f t="shared" ref="W8:W13" si="1">Y8</f>
        <v>622.5</v>
      </c>
      <c r="X8" s="9"/>
      <c r="Y8" s="9">
        <v>622.5</v>
      </c>
      <c r="Z8" s="9" t="s">
        <v>90</v>
      </c>
      <c r="AA8" s="7" t="s">
        <v>91</v>
      </c>
      <c r="AB8" s="7" t="s">
        <v>75</v>
      </c>
      <c r="AC8" s="16"/>
      <c r="AD8" s="17">
        <v>357</v>
      </c>
      <c r="AE8" s="17">
        <v>357</v>
      </c>
      <c r="AF8" s="17">
        <v>622.5</v>
      </c>
      <c r="AG8" s="19"/>
      <c r="AI8" s="13">
        <f>SUM(Y10:Y12)</f>
        <v>361.40999999999997</v>
      </c>
    </row>
    <row r="9" spans="1:35" ht="25.5" customHeight="1" outlineLevel="2">
      <c r="A9" s="10">
        <v>155</v>
      </c>
      <c r="B9" s="11" t="s">
        <v>90</v>
      </c>
      <c r="C9" s="7" t="s">
        <v>91</v>
      </c>
      <c r="D9" s="12" t="s">
        <v>109</v>
      </c>
      <c r="E9" s="12" t="s">
        <v>110</v>
      </c>
      <c r="F9" s="11">
        <v>297</v>
      </c>
      <c r="G9" s="12" t="s">
        <v>28</v>
      </c>
      <c r="H9" s="12" t="s">
        <v>45</v>
      </c>
      <c r="I9" s="12" t="s">
        <v>29</v>
      </c>
      <c r="J9" s="12" t="s">
        <v>79</v>
      </c>
      <c r="K9" s="12" t="s">
        <v>30</v>
      </c>
      <c r="L9" s="12" t="s">
        <v>81</v>
      </c>
      <c r="M9" s="12" t="s">
        <v>73</v>
      </c>
      <c r="N9" s="12" t="s">
        <v>77</v>
      </c>
      <c r="O9" s="12" t="s">
        <v>77</v>
      </c>
      <c r="P9" s="12" t="s">
        <v>77</v>
      </c>
      <c r="Q9" s="12" t="s">
        <v>77</v>
      </c>
      <c r="R9" s="12" t="s">
        <v>77</v>
      </c>
      <c r="S9" s="12" t="s">
        <v>73</v>
      </c>
      <c r="T9" s="11">
        <v>117</v>
      </c>
      <c r="U9" s="11">
        <v>10</v>
      </c>
      <c r="V9" s="11">
        <v>107</v>
      </c>
      <c r="W9" s="9">
        <f t="shared" si="1"/>
        <v>62.37</v>
      </c>
      <c r="X9" s="11"/>
      <c r="Y9" s="11">
        <v>62.37</v>
      </c>
      <c r="Z9" s="11" t="s">
        <v>90</v>
      </c>
      <c r="AA9" s="7" t="s">
        <v>91</v>
      </c>
      <c r="AB9" s="7" t="s">
        <v>75</v>
      </c>
      <c r="AC9" s="16"/>
      <c r="AD9" s="18">
        <v>62.37</v>
      </c>
      <c r="AE9" s="18">
        <v>62.37</v>
      </c>
      <c r="AF9" s="18">
        <v>80.25</v>
      </c>
      <c r="AG9" s="19"/>
      <c r="AI9" s="13">
        <f>SUM(Y13:Y14)</f>
        <v>794.25</v>
      </c>
    </row>
    <row r="10" spans="1:35" ht="25.5" customHeight="1" outlineLevel="2">
      <c r="A10" s="10">
        <v>160</v>
      </c>
      <c r="B10" s="11" t="s">
        <v>90</v>
      </c>
      <c r="C10" s="7" t="s">
        <v>104</v>
      </c>
      <c r="D10" s="12" t="s">
        <v>122</v>
      </c>
      <c r="E10" s="12" t="s">
        <v>40</v>
      </c>
      <c r="F10" s="11">
        <v>382</v>
      </c>
      <c r="G10" s="12" t="s">
        <v>28</v>
      </c>
      <c r="H10" s="12" t="s">
        <v>106</v>
      </c>
      <c r="I10" s="12" t="s">
        <v>29</v>
      </c>
      <c r="J10" s="12" t="s">
        <v>79</v>
      </c>
      <c r="K10" s="12" t="s">
        <v>30</v>
      </c>
      <c r="L10" s="12" t="s">
        <v>72</v>
      </c>
      <c r="M10" s="12" t="s">
        <v>123</v>
      </c>
      <c r="N10" s="12" t="s">
        <v>77</v>
      </c>
      <c r="O10" s="12" t="s">
        <v>77</v>
      </c>
      <c r="P10" s="12" t="s">
        <v>74</v>
      </c>
      <c r="Q10" s="12" t="s">
        <v>74</v>
      </c>
      <c r="R10" s="12" t="s">
        <v>82</v>
      </c>
      <c r="S10" s="12" t="s">
        <v>124</v>
      </c>
      <c r="T10" s="11">
        <v>107</v>
      </c>
      <c r="U10" s="11">
        <v>0</v>
      </c>
      <c r="V10" s="11">
        <v>107</v>
      </c>
      <c r="W10" s="9">
        <f t="shared" si="1"/>
        <v>80.22</v>
      </c>
      <c r="X10" s="11"/>
      <c r="Y10" s="11">
        <v>80.22</v>
      </c>
      <c r="Z10" s="11" t="s">
        <v>90</v>
      </c>
      <c r="AA10" s="7" t="s">
        <v>104</v>
      </c>
      <c r="AB10" s="7" t="s">
        <v>75</v>
      </c>
      <c r="AC10" s="16"/>
      <c r="AD10" s="18">
        <v>80.22</v>
      </c>
      <c r="AE10" s="18">
        <v>80.22</v>
      </c>
      <c r="AF10" s="18">
        <v>80.25</v>
      </c>
      <c r="AG10" s="19"/>
      <c r="AI10" s="13">
        <f>SUM(Y15:Y17)</f>
        <v>151.82999999999998</v>
      </c>
    </row>
    <row r="11" spans="1:35" ht="25.5" customHeight="1" outlineLevel="2">
      <c r="A11" s="10">
        <v>154</v>
      </c>
      <c r="B11" s="11" t="s">
        <v>90</v>
      </c>
      <c r="C11" s="7" t="s">
        <v>104</v>
      </c>
      <c r="D11" s="12" t="s">
        <v>105</v>
      </c>
      <c r="E11" s="12" t="s">
        <v>37</v>
      </c>
      <c r="F11" s="11">
        <v>400</v>
      </c>
      <c r="G11" s="12" t="s">
        <v>28</v>
      </c>
      <c r="H11" s="12" t="s">
        <v>106</v>
      </c>
      <c r="I11" s="12" t="s">
        <v>29</v>
      </c>
      <c r="J11" s="12" t="s">
        <v>79</v>
      </c>
      <c r="K11" s="12" t="s">
        <v>30</v>
      </c>
      <c r="L11" s="12" t="s">
        <v>73</v>
      </c>
      <c r="M11" s="12" t="s">
        <v>107</v>
      </c>
      <c r="N11" s="12" t="s">
        <v>77</v>
      </c>
      <c r="O11" s="12" t="s">
        <v>77</v>
      </c>
      <c r="P11" s="12" t="s">
        <v>74</v>
      </c>
      <c r="Q11" s="12" t="s">
        <v>74</v>
      </c>
      <c r="R11" s="12" t="s">
        <v>82</v>
      </c>
      <c r="S11" s="12" t="s">
        <v>108</v>
      </c>
      <c r="T11" s="11">
        <v>120</v>
      </c>
      <c r="U11" s="11">
        <v>0</v>
      </c>
      <c r="V11" s="11">
        <v>120</v>
      </c>
      <c r="W11" s="9">
        <f t="shared" si="1"/>
        <v>84</v>
      </c>
      <c r="X11" s="11"/>
      <c r="Y11" s="11">
        <v>84</v>
      </c>
      <c r="Z11" s="11" t="s">
        <v>90</v>
      </c>
      <c r="AA11" s="7" t="s">
        <v>104</v>
      </c>
      <c r="AB11" s="7" t="s">
        <v>75</v>
      </c>
      <c r="AC11" s="16"/>
      <c r="AD11" s="18">
        <v>84</v>
      </c>
      <c r="AE11" s="18">
        <v>84</v>
      </c>
      <c r="AF11" s="18">
        <v>90</v>
      </c>
      <c r="AG11" s="19"/>
      <c r="AI11" s="2">
        <f>SUM(AI6:AI10)</f>
        <v>2194.65</v>
      </c>
    </row>
    <row r="12" spans="1:35" ht="25.5" customHeight="1" outlineLevel="2">
      <c r="A12" s="10">
        <v>158</v>
      </c>
      <c r="B12" s="11" t="s">
        <v>90</v>
      </c>
      <c r="C12" s="7" t="s">
        <v>104</v>
      </c>
      <c r="D12" s="12" t="s">
        <v>116</v>
      </c>
      <c r="E12" s="12" t="s">
        <v>117</v>
      </c>
      <c r="F12" s="11">
        <v>939</v>
      </c>
      <c r="G12" s="12" t="s">
        <v>31</v>
      </c>
      <c r="H12" s="12" t="s">
        <v>106</v>
      </c>
      <c r="I12" s="12" t="s">
        <v>29</v>
      </c>
      <c r="J12" s="12" t="s">
        <v>76</v>
      </c>
      <c r="K12" s="12" t="s">
        <v>30</v>
      </c>
      <c r="L12" s="12" t="s">
        <v>83</v>
      </c>
      <c r="M12" s="12" t="s">
        <v>118</v>
      </c>
      <c r="N12" s="12" t="s">
        <v>77</v>
      </c>
      <c r="O12" s="12" t="s">
        <v>74</v>
      </c>
      <c r="P12" s="12" t="s">
        <v>74</v>
      </c>
      <c r="Q12" s="12" t="s">
        <v>74</v>
      </c>
      <c r="R12" s="12" t="s">
        <v>77</v>
      </c>
      <c r="S12" s="12" t="s">
        <v>119</v>
      </c>
      <c r="T12" s="11">
        <v>416</v>
      </c>
      <c r="U12" s="11">
        <v>0</v>
      </c>
      <c r="V12" s="11">
        <v>416</v>
      </c>
      <c r="W12" s="9">
        <f t="shared" si="1"/>
        <v>197.19</v>
      </c>
      <c r="X12" s="11"/>
      <c r="Y12" s="11">
        <v>197.19</v>
      </c>
      <c r="Z12" s="11" t="s">
        <v>90</v>
      </c>
      <c r="AA12" s="7" t="s">
        <v>104</v>
      </c>
      <c r="AB12" s="7" t="s">
        <v>75</v>
      </c>
      <c r="AC12" s="16"/>
      <c r="AD12" s="18">
        <v>197.19</v>
      </c>
      <c r="AE12" s="18">
        <v>197.19</v>
      </c>
      <c r="AF12" s="18">
        <v>312</v>
      </c>
      <c r="AG12" s="19"/>
      <c r="AI12" s="13">
        <f>SUM(AI9:AI10)</f>
        <v>946.07999999999993</v>
      </c>
    </row>
    <row r="13" spans="1:35" ht="25.5" customHeight="1" outlineLevel="2">
      <c r="A13" s="6">
        <v>161</v>
      </c>
      <c r="B13" s="9" t="s">
        <v>90</v>
      </c>
      <c r="C13" s="7" t="s">
        <v>111</v>
      </c>
      <c r="D13" s="8" t="s">
        <v>125</v>
      </c>
      <c r="E13" s="8" t="s">
        <v>126</v>
      </c>
      <c r="F13" s="9">
        <v>310</v>
      </c>
      <c r="G13" s="8" t="s">
        <v>28</v>
      </c>
      <c r="H13" s="8" t="s">
        <v>100</v>
      </c>
      <c r="I13" s="8" t="s">
        <v>29</v>
      </c>
      <c r="J13" s="12" t="s">
        <v>71</v>
      </c>
      <c r="K13" s="8" t="s">
        <v>30</v>
      </c>
      <c r="L13" s="12" t="s">
        <v>127</v>
      </c>
      <c r="M13" s="12" t="s">
        <v>74</v>
      </c>
      <c r="N13" s="12" t="s">
        <v>74</v>
      </c>
      <c r="O13" s="12" t="s">
        <v>74</v>
      </c>
      <c r="P13" s="12" t="s">
        <v>74</v>
      </c>
      <c r="Q13" s="12" t="s">
        <v>74</v>
      </c>
      <c r="R13" s="12" t="s">
        <v>74</v>
      </c>
      <c r="S13" s="12" t="s">
        <v>74</v>
      </c>
      <c r="T13" s="9">
        <v>874</v>
      </c>
      <c r="U13" s="9">
        <v>320</v>
      </c>
      <c r="V13" s="9">
        <v>554</v>
      </c>
      <c r="W13" s="9">
        <f t="shared" si="1"/>
        <v>415.5</v>
      </c>
      <c r="X13" s="9"/>
      <c r="Y13" s="9">
        <v>415.5</v>
      </c>
      <c r="Z13" s="9" t="s">
        <v>90</v>
      </c>
      <c r="AA13" s="7" t="s">
        <v>111</v>
      </c>
      <c r="AB13" s="7" t="s">
        <v>75</v>
      </c>
      <c r="AC13" s="16"/>
      <c r="AD13" s="17">
        <v>65.099999999999994</v>
      </c>
      <c r="AE13" s="17">
        <v>65.099999999999994</v>
      </c>
      <c r="AF13" s="17">
        <v>415.5</v>
      </c>
      <c r="AG13" s="19"/>
    </row>
    <row r="14" spans="1:35" ht="25.5" customHeight="1" outlineLevel="2">
      <c r="A14" s="6">
        <v>156</v>
      </c>
      <c r="B14" s="9" t="s">
        <v>90</v>
      </c>
      <c r="C14" s="7" t="s">
        <v>111</v>
      </c>
      <c r="D14" s="8" t="s">
        <v>112</v>
      </c>
      <c r="E14" s="8" t="s">
        <v>113</v>
      </c>
      <c r="F14" s="9">
        <v>419</v>
      </c>
      <c r="G14" s="8" t="s">
        <v>28</v>
      </c>
      <c r="H14" s="8" t="s">
        <v>45</v>
      </c>
      <c r="I14" s="8" t="s">
        <v>29</v>
      </c>
      <c r="J14" s="12" t="s">
        <v>71</v>
      </c>
      <c r="K14" s="8" t="s">
        <v>30</v>
      </c>
      <c r="L14" s="12" t="s">
        <v>88</v>
      </c>
      <c r="M14" s="12" t="s">
        <v>74</v>
      </c>
      <c r="N14" s="12" t="s">
        <v>74</v>
      </c>
      <c r="O14" s="12" t="s">
        <v>74</v>
      </c>
      <c r="P14" s="12" t="s">
        <v>74</v>
      </c>
      <c r="Q14" s="12" t="s">
        <v>74</v>
      </c>
      <c r="R14" s="12" t="s">
        <v>74</v>
      </c>
      <c r="S14" s="12" t="s">
        <v>74</v>
      </c>
      <c r="T14" s="9">
        <v>1485</v>
      </c>
      <c r="U14" s="9">
        <v>980</v>
      </c>
      <c r="V14" s="9">
        <v>505</v>
      </c>
      <c r="W14" s="9">
        <f t="shared" si="0"/>
        <v>378.75</v>
      </c>
      <c r="X14" s="9"/>
      <c r="Y14" s="9">
        <v>378.75</v>
      </c>
      <c r="Z14" s="9" t="s">
        <v>90</v>
      </c>
      <c r="AA14" s="7" t="s">
        <v>111</v>
      </c>
      <c r="AB14" s="7" t="s">
        <v>75</v>
      </c>
      <c r="AC14" s="16"/>
      <c r="AD14" s="17">
        <v>87.99</v>
      </c>
      <c r="AE14" s="17">
        <v>87.99</v>
      </c>
      <c r="AF14" s="17">
        <v>378.75</v>
      </c>
      <c r="AG14" s="19"/>
    </row>
    <row r="15" spans="1:35" ht="25.5" customHeight="1" outlineLevel="2">
      <c r="A15" s="10">
        <v>151</v>
      </c>
      <c r="B15" s="11" t="s">
        <v>90</v>
      </c>
      <c r="C15" s="7" t="s">
        <v>94</v>
      </c>
      <c r="D15" s="12" t="s">
        <v>95</v>
      </c>
      <c r="E15" s="12" t="s">
        <v>96</v>
      </c>
      <c r="F15" s="11">
        <v>350</v>
      </c>
      <c r="G15" s="12" t="s">
        <v>28</v>
      </c>
      <c r="H15" s="12" t="s">
        <v>45</v>
      </c>
      <c r="I15" s="12" t="s">
        <v>29</v>
      </c>
      <c r="J15" s="12" t="s">
        <v>71</v>
      </c>
      <c r="K15" s="12" t="s">
        <v>30</v>
      </c>
      <c r="L15" s="12" t="s">
        <v>80</v>
      </c>
      <c r="M15" s="12" t="s">
        <v>84</v>
      </c>
      <c r="N15" s="12" t="s">
        <v>74</v>
      </c>
      <c r="O15" s="12" t="s">
        <v>74</v>
      </c>
      <c r="P15" s="12" t="s">
        <v>74</v>
      </c>
      <c r="Q15" s="12" t="s">
        <v>74</v>
      </c>
      <c r="R15" s="12" t="s">
        <v>85</v>
      </c>
      <c r="S15" s="12" t="s">
        <v>86</v>
      </c>
      <c r="T15" s="11">
        <v>1130</v>
      </c>
      <c r="U15" s="11">
        <v>850</v>
      </c>
      <c r="V15" s="11">
        <v>280</v>
      </c>
      <c r="W15" s="9">
        <f>Y15</f>
        <v>73.5</v>
      </c>
      <c r="X15" s="11"/>
      <c r="Y15" s="11">
        <v>73.5</v>
      </c>
      <c r="Z15" s="11" t="s">
        <v>90</v>
      </c>
      <c r="AA15" s="7" t="s">
        <v>94</v>
      </c>
      <c r="AB15" s="7" t="s">
        <v>75</v>
      </c>
      <c r="AC15" s="16"/>
      <c r="AD15" s="18">
        <v>73.5</v>
      </c>
      <c r="AE15" s="18">
        <v>73.5</v>
      </c>
      <c r="AF15" s="18">
        <v>210</v>
      </c>
      <c r="AG15" s="19"/>
    </row>
    <row r="16" spans="1:35" ht="25.5" customHeight="1" outlineLevel="2">
      <c r="A16" s="10">
        <v>157</v>
      </c>
      <c r="B16" s="11" t="s">
        <v>90</v>
      </c>
      <c r="C16" s="7" t="s">
        <v>94</v>
      </c>
      <c r="D16" s="12" t="s">
        <v>114</v>
      </c>
      <c r="E16" s="12" t="s">
        <v>115</v>
      </c>
      <c r="F16" s="11">
        <v>139</v>
      </c>
      <c r="G16" s="12" t="s">
        <v>28</v>
      </c>
      <c r="H16" s="12" t="s">
        <v>45</v>
      </c>
      <c r="I16" s="12" t="s">
        <v>29</v>
      </c>
      <c r="J16" s="12" t="s">
        <v>76</v>
      </c>
      <c r="K16" s="12" t="s">
        <v>30</v>
      </c>
      <c r="L16" s="12" t="s">
        <v>86</v>
      </c>
      <c r="M16" s="12" t="s">
        <v>74</v>
      </c>
      <c r="N16" s="12" t="s">
        <v>77</v>
      </c>
      <c r="O16" s="12" t="s">
        <v>74</v>
      </c>
      <c r="P16" s="12" t="s">
        <v>74</v>
      </c>
      <c r="Q16" s="12" t="s">
        <v>74</v>
      </c>
      <c r="R16" s="12" t="s">
        <v>82</v>
      </c>
      <c r="S16" s="12" t="s">
        <v>74</v>
      </c>
      <c r="T16" s="11">
        <v>140</v>
      </c>
      <c r="U16" s="11">
        <v>50</v>
      </c>
      <c r="V16" s="11">
        <v>90</v>
      </c>
      <c r="W16" s="9">
        <f t="shared" si="0"/>
        <v>29.19</v>
      </c>
      <c r="X16" s="11"/>
      <c r="Y16" s="11">
        <v>29.19</v>
      </c>
      <c r="Z16" s="11" t="s">
        <v>90</v>
      </c>
      <c r="AA16" s="7" t="s">
        <v>94</v>
      </c>
      <c r="AB16" s="7" t="s">
        <v>75</v>
      </c>
      <c r="AC16" s="16"/>
      <c r="AD16" s="18">
        <v>29.19</v>
      </c>
      <c r="AE16" s="18">
        <v>29.19</v>
      </c>
      <c r="AF16" s="18">
        <v>67.5</v>
      </c>
      <c r="AG16" s="19"/>
    </row>
    <row r="17" spans="1:33" ht="25.5" customHeight="1" outlineLevel="2">
      <c r="A17" s="10">
        <v>159</v>
      </c>
      <c r="B17" s="11" t="s">
        <v>90</v>
      </c>
      <c r="C17" s="7" t="s">
        <v>94</v>
      </c>
      <c r="D17" s="12" t="s">
        <v>120</v>
      </c>
      <c r="E17" s="12" t="s">
        <v>121</v>
      </c>
      <c r="F17" s="11">
        <v>234</v>
      </c>
      <c r="G17" s="12" t="s">
        <v>28</v>
      </c>
      <c r="H17" s="12" t="s">
        <v>45</v>
      </c>
      <c r="I17" s="12" t="s">
        <v>29</v>
      </c>
      <c r="J17" s="12" t="s">
        <v>71</v>
      </c>
      <c r="K17" s="12" t="s">
        <v>30</v>
      </c>
      <c r="L17" s="12" t="s">
        <v>83</v>
      </c>
      <c r="M17" s="12" t="s">
        <v>86</v>
      </c>
      <c r="N17" s="12" t="s">
        <v>74</v>
      </c>
      <c r="O17" s="12" t="s">
        <v>74</v>
      </c>
      <c r="P17" s="12" t="s">
        <v>74</v>
      </c>
      <c r="Q17" s="12" t="s">
        <v>74</v>
      </c>
      <c r="R17" s="12" t="s">
        <v>84</v>
      </c>
      <c r="S17" s="12" t="s">
        <v>85</v>
      </c>
      <c r="T17" s="11">
        <v>740</v>
      </c>
      <c r="U17" s="11">
        <v>600</v>
      </c>
      <c r="V17" s="11">
        <v>140</v>
      </c>
      <c r="W17" s="9">
        <f t="shared" si="0"/>
        <v>49.14</v>
      </c>
      <c r="X17" s="11"/>
      <c r="Y17" s="11">
        <v>49.14</v>
      </c>
      <c r="Z17" s="11" t="s">
        <v>90</v>
      </c>
      <c r="AA17" s="7" t="s">
        <v>94</v>
      </c>
      <c r="AB17" s="7" t="s">
        <v>75</v>
      </c>
      <c r="AC17" s="16"/>
      <c r="AD17" s="18">
        <v>49.14</v>
      </c>
      <c r="AE17" s="18">
        <v>49.14</v>
      </c>
      <c r="AF17" s="18">
        <v>105</v>
      </c>
      <c r="AG17" s="19"/>
    </row>
  </sheetData>
  <mergeCells count="16">
    <mergeCell ref="A1:B1"/>
    <mergeCell ref="A2:AC2"/>
    <mergeCell ref="D3:G3"/>
    <mergeCell ref="H3:I3"/>
    <mergeCell ref="L3:S3"/>
    <mergeCell ref="A3:A4"/>
    <mergeCell ref="B3:B4"/>
    <mergeCell ref="C3:C4"/>
    <mergeCell ref="J3:J4"/>
    <mergeCell ref="K3:K4"/>
    <mergeCell ref="Z3:Z4"/>
    <mergeCell ref="AA3:AA4"/>
    <mergeCell ref="AB3:AB4"/>
    <mergeCell ref="AC3:AC4"/>
    <mergeCell ref="T3:V4"/>
    <mergeCell ref="W3:Y4"/>
  </mergeCells>
  <phoneticPr fontId="15" type="noConversion"/>
  <pageMargins left="0.70833333333333304" right="0.70833333333333304" top="0.62986111111111098" bottom="0.74791666666666701" header="0.31458333333333299" footer="0.31458333333333299"/>
  <pageSetup paperSize="9" scale="85" fitToHeight="0" orientation="portrait" r:id="rId1"/>
  <headerFooter>
    <oddFooter>&amp;C&amp;"times New Roman"&amp;10第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四五类隧道补报（12月11日调整）</vt:lpstr>
      <vt:lpstr>机电及交通工程12月11日 </vt:lpstr>
      <vt:lpstr>'机电及交通工程12月11日 '!Print_Area</vt:lpstr>
      <vt:lpstr>'四五类隧道补报（12月11日调整）'!Print_Area</vt:lpstr>
      <vt:lpstr>'机电及交通工程12月11日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梁思路</cp:lastModifiedBy>
  <dcterms:created xsi:type="dcterms:W3CDTF">2015-06-05T18:19:00Z</dcterms:created>
  <dcterms:modified xsi:type="dcterms:W3CDTF">2020-06-12T02:13:06Z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